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JN-03-2017" sheetId="1" r:id="rId1"/>
  </sheets>
  <definedNames>
    <definedName name="_xlnm.Print_Area" localSheetId="0">'JN-03-2017'!$A$1:$I$174</definedName>
  </definedNames>
  <calcPr fullCalcOnLoad="1"/>
</workbook>
</file>

<file path=xl/sharedStrings.xml><?xml version="1.0" encoding="utf-8"?>
<sst xmlns="http://schemas.openxmlformats.org/spreadsheetml/2006/main" count="283" uniqueCount="148">
  <si>
    <t>Ukupno</t>
  </si>
  <si>
    <t>kom</t>
  </si>
  <si>
    <t>NAZIV ROBE</t>
  </si>
  <si>
    <t>kg</t>
  </si>
  <si>
    <t>Količina</t>
  </si>
  <si>
    <t>I</t>
  </si>
  <si>
    <t>II</t>
  </si>
  <si>
    <t>ZATVOR U KARLOVCU</t>
  </si>
  <si>
    <t>MB:03141667  OIB:95460314688</t>
  </si>
  <si>
    <t>PDV</t>
  </si>
  <si>
    <t>Ukupno
cijena
sa PDV</t>
  </si>
  <si>
    <t>Jed.cijena
sa PDV-om</t>
  </si>
  <si>
    <t>Jed.cijena
bez PDV-a</t>
  </si>
  <si>
    <t>R
B</t>
  </si>
  <si>
    <t>UKUPNO</t>
  </si>
  <si>
    <t>SVEUKUPNO BEZ PDV-a</t>
  </si>
  <si>
    <t>UKUPNO PDV</t>
  </si>
  <si>
    <t>SVEUKUPNO SA PDV-om</t>
  </si>
  <si>
    <t>Potpis i pečat ponuditelja</t>
  </si>
  <si>
    <t>SIRUP ZA RAZREĐIVANJE - naranča</t>
  </si>
  <si>
    <t>l</t>
  </si>
  <si>
    <t>SIRUP ZA RAZREĐIVANJE - limun</t>
  </si>
  <si>
    <t>SOJINI MEDALJONI - pakirano do 1 kg.</t>
  </si>
  <si>
    <t>MARMELADA  3/1 - mješana</t>
  </si>
  <si>
    <t>MARMELADA  ugostiteljska 20 gr</t>
  </si>
  <si>
    <t>ULJE SUNCOKRETOVO 1/1</t>
  </si>
  <si>
    <t>KOKOS BRAŠNO  200 - 250 gr.</t>
  </si>
  <si>
    <t>RIŽA 1/1   - obična</t>
  </si>
  <si>
    <t>JEČMENA KAŠA 1/1</t>
  </si>
  <si>
    <t>PUDING-vanilija 1/1</t>
  </si>
  <si>
    <t>PUDING-čokolada 1/1</t>
  </si>
  <si>
    <t>ŠEĆER KRISTAL - 1/1</t>
  </si>
  <si>
    <t>ŠEĆER U PRAHU - 200 gr.</t>
  </si>
  <si>
    <t>VANILI ŠEĆER 10 gr.</t>
  </si>
  <si>
    <t>MED PP 20 g</t>
  </si>
  <si>
    <t>NAMAZ ALA LINO LADA - 50 gr.</t>
  </si>
  <si>
    <t>KAKAO  (  ALA KRAŠ ESPRES ) 1/1</t>
  </si>
  <si>
    <t>ČAJ U FILTER VREĆICE 20/1-kamilica kao
FRANCK ili jednakovrijedan</t>
  </si>
  <si>
    <t>pak</t>
  </si>
  <si>
    <t>ČAJ FILTER VREĆICE 20/1-borovnica
kao FRANCK ili jednakovrijedan</t>
  </si>
  <si>
    <t>OCAT - ALKOHOLNI 1/1</t>
  </si>
  <si>
    <t>OCAT - VINSKI 1/1</t>
  </si>
  <si>
    <t>SENF 2,5 kg</t>
  </si>
  <si>
    <t>DODATAK JELIMA SA POVRĆEM  1/1</t>
  </si>
  <si>
    <t>MAJONEZA 1/1</t>
  </si>
  <si>
    <t>ZAČIN RUŽMARIN do 100 gr.</t>
  </si>
  <si>
    <t>ZAČIN bosiljak do 100gr.</t>
  </si>
  <si>
    <t>ZAČIN MAJČINA DUŠICA do 100gr.</t>
  </si>
  <si>
    <t>ZAČIN ORIGANO do 100 gr.</t>
  </si>
  <si>
    <t>PAPRIKA MLJ.CRVENA- slatka  do 1/1</t>
  </si>
  <si>
    <t>PAPAR MLJEVENI  1/1</t>
  </si>
  <si>
    <t>PERŠIN - suhi  1/1</t>
  </si>
  <si>
    <t>CIMET 100 gr.</t>
  </si>
  <si>
    <t>LIMUNSKA KISELINA do 1 kg</t>
  </si>
  <si>
    <t>SOL - 5/1</t>
  </si>
  <si>
    <t>JUHA KONCENTRAT - goveđa 1/1</t>
  </si>
  <si>
    <t>JUHA KONCENTRAT - kokošja 1/1</t>
  </si>
  <si>
    <t>FANT KOSANI ODRAZAK 1/1</t>
  </si>
  <si>
    <t>ZAČIN MIX MEDENJACI 27 gr</t>
  </si>
  <si>
    <t>KVASAC SUHI  do 1 kg</t>
  </si>
  <si>
    <t>PRAŠAK ZA PECIVO 13 gr.</t>
  </si>
  <si>
    <t>SODA BIKARBONA  1/1</t>
  </si>
  <si>
    <t xml:space="preserve"> Napomena: Navedena su najveća pakiranja koja možemo prihvatiti.Dozvoljeno je ponuditi i manja pakiranja.</t>
  </si>
  <si>
    <t>UKUPNO BEZ PDV-a</t>
  </si>
  <si>
    <t>UKUPNO SA PDV-om</t>
  </si>
  <si>
    <t>SARDINE U KONZERVI - lako otvarajuće- u biljnom ulju</t>
  </si>
  <si>
    <t>TUNA komadi u konzervi -PAK. 1,5 kg-2 kg- u biljnom ulju</t>
  </si>
  <si>
    <t>AJVAR 2,5 kg- najv. doz.pakiranje</t>
  </si>
  <si>
    <t>RAJČICA KONCENTRAT -konzerva 1/1</t>
  </si>
  <si>
    <t>RAJČICA PELATI -konzerva 2,5/1</t>
  </si>
  <si>
    <t xml:space="preserve">HREN do 1 kg </t>
  </si>
  <si>
    <t>PAPRIKA KONZERVA 4/1 - fileti-konzerva</t>
  </si>
  <si>
    <t>CIKLA  4/1-konzerva</t>
  </si>
  <si>
    <t>KRASTAVCI KISELI 4/1-konzerva</t>
  </si>
  <si>
    <t>ĐUVEĐ  4/1 - konzerva</t>
  </si>
  <si>
    <t>MIJEŠANA SALATA. 4/1- konzerva</t>
  </si>
  <si>
    <t>PANIRANI ŠTAPIĆI LIGNJE  6/1</t>
  </si>
  <si>
    <t>PAPALINE</t>
  </si>
  <si>
    <t>GRAŠAK-zamrznut 10/1</t>
  </si>
  <si>
    <t>MAHUNE - žute -zamrznute 10/1</t>
  </si>
  <si>
    <t>CVJETAČA- zamrznuto  10/1</t>
  </si>
  <si>
    <t>BROKULA- zamrznuto  10/1</t>
  </si>
  <si>
    <t>KELJ PUPČAR- zamrznuto  10/1</t>
  </si>
  <si>
    <t>III</t>
  </si>
  <si>
    <t>MLIJEČNI NAMAZ 75%mm 70gr</t>
  </si>
  <si>
    <t>VRHNJE kiselo 12mm 200 gr</t>
  </si>
  <si>
    <t>VRHNJE za kuhanje 1/2 l</t>
  </si>
  <si>
    <t>VRHNJE slatko 1/2 l</t>
  </si>
  <si>
    <t>MASLAC 20 gr</t>
  </si>
  <si>
    <t>SIR SVJEŽI- pakiran do 1 kg</t>
  </si>
  <si>
    <t>SIR TROKUT 8/1 TOPLJENI 35%mm(8*17,5gr)</t>
  </si>
  <si>
    <t>JOGURT tekući 2,8%mm 180 gr</t>
  </si>
  <si>
    <t>IV</t>
  </si>
  <si>
    <t>SOJA LJUSKICE</t>
  </si>
  <si>
    <t>PROSO</t>
  </si>
  <si>
    <t>ČAJ FILTER VREĆICE 20/1-indijski
kao FRANCK ili jednakovrijedan</t>
  </si>
  <si>
    <t>ZAČIN LOVOROV LIST do 100 gr.</t>
  </si>
  <si>
    <t>PAPRIKA MLJ.CRVENA-ljuta  do 100 gr.</t>
  </si>
  <si>
    <t>PAPAR U ZRNU  DO 100 gr.</t>
  </si>
  <si>
    <r>
      <t>KOMPOT- kockice 5/1 (</t>
    </r>
    <r>
      <rPr>
        <sz val="7"/>
        <rFont val="Times New Roman"/>
        <family val="1"/>
      </rPr>
      <t>ananas</t>
    </r>
    <r>
      <rPr>
        <sz val="8"/>
        <rFont val="Times New Roman"/>
        <family val="1"/>
      </rPr>
      <t xml:space="preserve">) </t>
    </r>
  </si>
  <si>
    <t>MARGARIN - 500 gr- STOLNI - 80% masnoće</t>
  </si>
  <si>
    <t xml:space="preserve">MARGARINSKI NAMAZ - do 500 gr - light </t>
  </si>
  <si>
    <t>MLIJEČNI NAMAZ  70gr- light</t>
  </si>
  <si>
    <t>SIR TROKUT 8/1 TOPLJENI (8*17,5gr)-light</t>
  </si>
  <si>
    <t>JOGURT tekući 180 gr -ligt</t>
  </si>
  <si>
    <t>Jed.
mj.</t>
  </si>
  <si>
    <t xml:space="preserve">GRUPA 10 - PREHRAMBENI PROIZVODI </t>
  </si>
  <si>
    <t>Datum</t>
  </si>
  <si>
    <t>______________________________</t>
  </si>
  <si>
    <t>ČAJ FILTER VREĆICE 20/1 -brusnica
kao FRANCK ili jednakovrijedan</t>
  </si>
  <si>
    <t>JAJA</t>
  </si>
  <si>
    <t xml:space="preserve"> Napomena: Navedena su najveća pakiranja koja možemo prihvatiti. Dozvoljeno je ponuditi i manja pakiranja.
 </t>
  </si>
  <si>
    <t>GRUPA/DIO PREDMETA NABAVE BR - 1   PREHRMBENI PROIZVODI</t>
  </si>
  <si>
    <t>GRUPA/DIO PREDMETA NABAVE BR - 2 RIBA U KONZERVI I KONZERVIRANO POVRĆE</t>
  </si>
  <si>
    <t>GRUPA 2 - RIBA U KONZERVIRII KONZERVIRANO POVRĆE</t>
  </si>
  <si>
    <t>GRUPA/DIO PREDMETA NABAVE BR - 3 ZAMRZNUTI PROIZVODI</t>
  </si>
  <si>
    <t>GRUPA 3 - ZAMRZNUTI PROIZVODI</t>
  </si>
  <si>
    <t>GRUPA/DIO PREDMETA NABAVE BR - 4 MLJEČNI PROIZVODI I MARGARINI</t>
  </si>
  <si>
    <t>GRUPA 4 - MLIJEČNI PROIZVODI I MARGARINI</t>
  </si>
  <si>
    <t>RAZNI PREHRAMBENI PROIZVODI</t>
  </si>
  <si>
    <t>(Prilog 2)</t>
  </si>
  <si>
    <t xml:space="preserve"> TROŠKOVNIK - SPECIFIKACIJA ROBE </t>
  </si>
  <si>
    <t>PLAN</t>
  </si>
  <si>
    <t>KARLOVAC,Jurja Haulika 1</t>
  </si>
  <si>
    <t xml:space="preserve">PAHULJUCE ALA KORNFLEKS </t>
  </si>
  <si>
    <t>KEKSI ALA PETIT pakirano do 1 kg.</t>
  </si>
  <si>
    <t>PEKMEZ ZA DIJABETIČARE-BEZ ŠEĆERA DO 1 KG</t>
  </si>
  <si>
    <t>ČOKOLADA ZA KUHANJE 500 gr.</t>
  </si>
  <si>
    <t>ČAJ FILTER VREĆICE 20/1-šumsko voće
kao FRANCK ili jednakovrijedan</t>
  </si>
  <si>
    <t>ČAJ FILTER VREĆICE 20/1-šipak
kao FRANCK ili jednakovrijedan</t>
  </si>
  <si>
    <t>ČEŠNJAK-svježi-PAKIRAN DO 1KG</t>
  </si>
  <si>
    <t>ČEŠNJAK-u granulama</t>
  </si>
  <si>
    <t>MRKVA-svježa pakirana do 5kg</t>
  </si>
  <si>
    <t>ZELJE-SVJEŽE-VREĆA DO 20KG</t>
  </si>
  <si>
    <t xml:space="preserve"> CPV 1500000-8 Hrana, piće i srodni proizvodi</t>
  </si>
  <si>
    <t xml:space="preserve">SIR POLUTVRDI </t>
  </si>
  <si>
    <t>MLIJEKO U PRAHU 26% mm- pakiranje od 1 kg</t>
  </si>
  <si>
    <t>MLIJEKO light</t>
  </si>
  <si>
    <t>ŠAMPINJONI-PAKIRANO DO 1KG</t>
  </si>
  <si>
    <t>Predmet nabave :RAZNI PREHRAMBENI PROIZVODI za 2019. godinu</t>
  </si>
  <si>
    <t>EV.BROJ:JN 03/2019</t>
  </si>
  <si>
    <t>RIBA - OSLIĆ BEZ GLAVE-smrznuto - 10-12 kg</t>
  </si>
  <si>
    <t>MRKVA - zamrznuta (PAKIRANO 2-2,5,KG)</t>
  </si>
  <si>
    <t>ĐUVEČ - zamrznuto ( PAKIRANO 2-2,5 KG)</t>
  </si>
  <si>
    <t>EV.BROJ: JN 03-04/2019</t>
  </si>
  <si>
    <t>EV.BROJ: JN 03-01/2019</t>
  </si>
  <si>
    <t>EV.BROJ: JN 03-02/2019</t>
  </si>
  <si>
    <t>EV.BROJ: JN 03-03/2019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</si>
</sst>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  <numFmt numFmtId="166" formatCode="[$-41A]d\.\ mmmm\ yyyy"/>
    <numFmt numFmtId="167" formatCode="00000"/>
    <numFmt numFmtId="168" formatCode="_-* #,##0\ _k_n_-;\-* #,##0\ _k_n_-;_-* &quot;-&quot;??\ _k_n_-;_-@_-"/>
    <numFmt numFmtId="169" formatCode="0.00;[Red]0.00"/>
    <numFmt numFmtId="170" formatCode="#,##0.00;[Red]#,##0.00"/>
    <numFmt numFmtId="171" formatCode="_-* #,##0.000\ _k_n_-;\-* #,##0.000\ _k_n_-;_-* &quot;-&quot;??\ _k_n_-;_-@_-"/>
    <numFmt numFmtId="172" formatCode="_-* #,##0.0000\ _k_n_-;\-* #,##0.0000\ _k_n_-;_-* &quot;-&quot;??\ _k_n_-;_-@_-"/>
    <numFmt numFmtId="173" formatCode="_-* #,##0.0\ _k_n_-;\-* #,##0.0\ _k_n_-;_-* &quot;-&quot;??\ _k_n_-;_-@_-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43" fontId="3" fillId="0" borderId="0" xfId="59" applyFont="1" applyBorder="1" applyAlignment="1">
      <alignment/>
    </xf>
    <xf numFmtId="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3" fontId="7" fillId="0" borderId="10" xfId="59" applyFont="1" applyBorder="1" applyAlignment="1">
      <alignment/>
    </xf>
    <xf numFmtId="0" fontId="6" fillId="0" borderId="18" xfId="0" applyFont="1" applyBorder="1" applyAlignment="1">
      <alignment horizontal="center"/>
    </xf>
    <xf numFmtId="43" fontId="3" fillId="0" borderId="0" xfId="59" applyFont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59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43" fontId="3" fillId="0" borderId="19" xfId="59" applyFont="1" applyBorder="1" applyAlignment="1">
      <alignment/>
    </xf>
    <xf numFmtId="170" fontId="9" fillId="0" borderId="0" xfId="0" applyNumberFormat="1" applyFont="1" applyAlignment="1">
      <alignment horizontal="right" vertical="center"/>
    </xf>
    <xf numFmtId="170" fontId="9" fillId="0" borderId="0" xfId="0" applyNumberFormat="1" applyFont="1" applyAlignment="1">
      <alignment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43" fontId="6" fillId="0" borderId="14" xfId="59" applyFont="1" applyBorder="1" applyAlignment="1">
      <alignment/>
    </xf>
    <xf numFmtId="43" fontId="6" fillId="0" borderId="10" xfId="59" applyFont="1" applyBorder="1" applyAlignment="1">
      <alignment/>
    </xf>
    <xf numFmtId="170" fontId="10" fillId="0" borderId="20" xfId="0" applyNumberFormat="1" applyFont="1" applyBorder="1" applyAlignment="1">
      <alignment horizontal="right" vertical="center"/>
    </xf>
    <xf numFmtId="43" fontId="6" fillId="0" borderId="10" xfId="59" applyFont="1" applyFill="1" applyBorder="1" applyAlignment="1">
      <alignment/>
    </xf>
    <xf numFmtId="43" fontId="6" fillId="0" borderId="10" xfId="59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3" fontId="6" fillId="0" borderId="21" xfId="59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3" fontId="3" fillId="0" borderId="10" xfId="0" applyNumberFormat="1" applyFont="1" applyBorder="1" applyAlignment="1">
      <alignment horizontal="center"/>
    </xf>
    <xf numFmtId="43" fontId="6" fillId="0" borderId="24" xfId="59" applyFont="1" applyBorder="1" applyAlignment="1">
      <alignment horizontal="center"/>
    </xf>
    <xf numFmtId="0" fontId="8" fillId="0" borderId="0" xfId="0" applyFont="1" applyBorder="1" applyAlignment="1">
      <alignment/>
    </xf>
    <xf numFmtId="170" fontId="10" fillId="0" borderId="25" xfId="0" applyNumberFormat="1" applyFont="1" applyBorder="1" applyAlignment="1">
      <alignment horizontal="right" vertical="center"/>
    </xf>
    <xf numFmtId="43" fontId="7" fillId="0" borderId="10" xfId="59" applyFont="1" applyBorder="1" applyAlignment="1">
      <alignment horizontal="center"/>
    </xf>
    <xf numFmtId="43" fontId="3" fillId="0" borderId="26" xfId="59" applyFont="1" applyBorder="1" applyAlignment="1">
      <alignment/>
    </xf>
    <xf numFmtId="9" fontId="3" fillId="0" borderId="24" xfId="0" applyNumberFormat="1" applyFont="1" applyBorder="1" applyAlignment="1">
      <alignment horizontal="center" vertical="center"/>
    </xf>
    <xf numFmtId="170" fontId="10" fillId="0" borderId="27" xfId="0" applyNumberFormat="1" applyFont="1" applyBorder="1" applyAlignment="1">
      <alignment horizontal="right" vertical="center"/>
    </xf>
    <xf numFmtId="0" fontId="8" fillId="0" borderId="28" xfId="0" applyFont="1" applyFill="1" applyBorder="1" applyAlignment="1">
      <alignment/>
    </xf>
    <xf numFmtId="43" fontId="8" fillId="0" borderId="28" xfId="59" applyFont="1" applyBorder="1" applyAlignment="1">
      <alignment horizontal="center"/>
    </xf>
    <xf numFmtId="170" fontId="12" fillId="0" borderId="29" xfId="0" applyNumberFormat="1" applyFont="1" applyBorder="1" applyAlignment="1">
      <alignment horizontal="right" vertical="center"/>
    </xf>
    <xf numFmtId="43" fontId="3" fillId="0" borderId="30" xfId="59" applyFont="1" applyBorder="1" applyAlignment="1">
      <alignment/>
    </xf>
    <xf numFmtId="0" fontId="6" fillId="0" borderId="31" xfId="0" applyFont="1" applyBorder="1" applyAlignment="1">
      <alignment horizontal="center"/>
    </xf>
    <xf numFmtId="170" fontId="10" fillId="0" borderId="32" xfId="0" applyNumberFormat="1" applyFont="1" applyBorder="1" applyAlignment="1">
      <alignment horizontal="right" vertical="center"/>
    </xf>
    <xf numFmtId="170" fontId="12" fillId="0" borderId="33" xfId="0" applyNumberFormat="1" applyFont="1" applyBorder="1" applyAlignment="1">
      <alignment horizontal="right" vertical="center"/>
    </xf>
    <xf numFmtId="43" fontId="3" fillId="0" borderId="34" xfId="59" applyFont="1" applyBorder="1" applyAlignment="1">
      <alignment/>
    </xf>
    <xf numFmtId="0" fontId="8" fillId="0" borderId="35" xfId="0" applyFont="1" applyBorder="1" applyAlignment="1">
      <alignment/>
    </xf>
    <xf numFmtId="0" fontId="8" fillId="0" borderId="28" xfId="0" applyFont="1" applyBorder="1" applyAlignment="1">
      <alignment horizontal="center"/>
    </xf>
    <xf numFmtId="168" fontId="8" fillId="0" borderId="28" xfId="59" applyNumberFormat="1" applyFont="1" applyBorder="1" applyAlignment="1">
      <alignment horizontal="center"/>
    </xf>
    <xf numFmtId="9" fontId="4" fillId="0" borderId="2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170" fontId="10" fillId="0" borderId="36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/>
    </xf>
    <xf numFmtId="170" fontId="10" fillId="0" borderId="38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/>
    </xf>
    <xf numFmtId="43" fontId="4" fillId="0" borderId="0" xfId="59" applyFont="1" applyBorder="1" applyAlignment="1">
      <alignment/>
    </xf>
    <xf numFmtId="170" fontId="9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/>
    </xf>
    <xf numFmtId="2" fontId="4" fillId="0" borderId="23" xfId="59" applyNumberFormat="1" applyFont="1" applyBorder="1" applyAlignment="1">
      <alignment/>
    </xf>
    <xf numFmtId="43" fontId="3" fillId="0" borderId="23" xfId="59" applyFont="1" applyBorder="1" applyAlignment="1">
      <alignment/>
    </xf>
    <xf numFmtId="170" fontId="9" fillId="0" borderId="23" xfId="0" applyNumberFormat="1" applyFont="1" applyBorder="1" applyAlignment="1">
      <alignment vertical="center"/>
    </xf>
    <xf numFmtId="170" fontId="9" fillId="0" borderId="0" xfId="0" applyNumberFormat="1" applyFont="1" applyBorder="1" applyAlignment="1">
      <alignment vertical="center"/>
    </xf>
    <xf numFmtId="43" fontId="4" fillId="0" borderId="11" xfId="59" applyFont="1" applyBorder="1" applyAlignment="1">
      <alignment/>
    </xf>
    <xf numFmtId="43" fontId="4" fillId="0" borderId="12" xfId="59" applyFont="1" applyBorder="1" applyAlignment="1">
      <alignment/>
    </xf>
    <xf numFmtId="0" fontId="3" fillId="0" borderId="39" xfId="0" applyFont="1" applyBorder="1" applyAlignment="1">
      <alignment/>
    </xf>
    <xf numFmtId="0" fontId="13" fillId="0" borderId="0" xfId="0" applyFont="1" applyBorder="1" applyAlignment="1">
      <alignment/>
    </xf>
    <xf numFmtId="168" fontId="3" fillId="0" borderId="0" xfId="59" applyNumberFormat="1" applyFont="1" applyBorder="1" applyAlignment="1">
      <alignment/>
    </xf>
    <xf numFmtId="0" fontId="3" fillId="0" borderId="3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43" fontId="3" fillId="0" borderId="40" xfId="0" applyNumberFormat="1" applyFont="1" applyBorder="1" applyAlignment="1">
      <alignment horizontal="center"/>
    </xf>
    <xf numFmtId="9" fontId="3" fillId="0" borderId="40" xfId="0" applyNumberFormat="1" applyFont="1" applyBorder="1" applyAlignment="1">
      <alignment horizontal="center" vertical="center"/>
    </xf>
    <xf numFmtId="43" fontId="3" fillId="0" borderId="40" xfId="0" applyNumberFormat="1" applyFont="1" applyBorder="1" applyAlignment="1">
      <alignment/>
    </xf>
    <xf numFmtId="43" fontId="3" fillId="0" borderId="40" xfId="59" applyFont="1" applyBorder="1" applyAlignment="1">
      <alignment/>
    </xf>
    <xf numFmtId="43" fontId="3" fillId="0" borderId="10" xfId="59" applyFont="1" applyBorder="1" applyAlignment="1">
      <alignment/>
    </xf>
    <xf numFmtId="43" fontId="6" fillId="0" borderId="24" xfId="59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/>
    </xf>
    <xf numFmtId="0" fontId="4" fillId="0" borderId="42" xfId="0" applyFont="1" applyBorder="1" applyAlignment="1">
      <alignment/>
    </xf>
    <xf numFmtId="0" fontId="8" fillId="0" borderId="43" xfId="0" applyFont="1" applyFill="1" applyBorder="1" applyAlignment="1">
      <alignment/>
    </xf>
    <xf numFmtId="0" fontId="13" fillId="0" borderId="43" xfId="0" applyFont="1" applyBorder="1" applyAlignment="1">
      <alignment horizontal="center"/>
    </xf>
    <xf numFmtId="168" fontId="8" fillId="0" borderId="43" xfId="59" applyNumberFormat="1" applyFont="1" applyBorder="1" applyAlignment="1">
      <alignment horizontal="center"/>
    </xf>
    <xf numFmtId="43" fontId="8" fillId="0" borderId="43" xfId="59" applyFont="1" applyBorder="1" applyAlignment="1">
      <alignment horizontal="center"/>
    </xf>
    <xf numFmtId="0" fontId="4" fillId="0" borderId="43" xfId="0" applyFont="1" applyBorder="1" applyAlignment="1">
      <alignment/>
    </xf>
    <xf numFmtId="170" fontId="4" fillId="0" borderId="44" xfId="0" applyNumberFormat="1" applyFont="1" applyBorder="1" applyAlignment="1">
      <alignment/>
    </xf>
    <xf numFmtId="0" fontId="4" fillId="0" borderId="45" xfId="0" applyFont="1" applyBorder="1" applyAlignment="1">
      <alignment/>
    </xf>
    <xf numFmtId="170" fontId="10" fillId="0" borderId="10" xfId="0" applyNumberFormat="1" applyFont="1" applyBorder="1" applyAlignment="1">
      <alignment horizontal="right" vertical="center"/>
    </xf>
    <xf numFmtId="170" fontId="10" fillId="0" borderId="10" xfId="0" applyNumberFormat="1" applyFont="1" applyFill="1" applyBorder="1" applyAlignment="1">
      <alignment horizontal="right" vertical="center"/>
    </xf>
    <xf numFmtId="170" fontId="10" fillId="0" borderId="14" xfId="0" applyNumberFormat="1" applyFont="1" applyBorder="1" applyAlignment="1">
      <alignment horizontal="right" vertical="center"/>
    </xf>
    <xf numFmtId="43" fontId="3" fillId="0" borderId="46" xfId="59" applyFont="1" applyBorder="1" applyAlignment="1">
      <alignment/>
    </xf>
    <xf numFmtId="43" fontId="3" fillId="0" borderId="25" xfId="59" applyFont="1" applyBorder="1" applyAlignment="1">
      <alignment/>
    </xf>
    <xf numFmtId="43" fontId="11" fillId="0" borderId="25" xfId="59" applyFont="1" applyBorder="1" applyAlignment="1">
      <alignment/>
    </xf>
    <xf numFmtId="43" fontId="3" fillId="0" borderId="25" xfId="59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9" fontId="3" fillId="0" borderId="21" xfId="0" applyNumberFormat="1" applyFont="1" applyBorder="1" applyAlignment="1">
      <alignment horizontal="center" vertical="center"/>
    </xf>
    <xf numFmtId="170" fontId="10" fillId="0" borderId="21" xfId="0" applyNumberFormat="1" applyFont="1" applyBorder="1" applyAlignment="1">
      <alignment horizontal="right" vertical="center"/>
    </xf>
    <xf numFmtId="43" fontId="3" fillId="0" borderId="47" xfId="59" applyFont="1" applyBorder="1" applyAlignment="1">
      <alignment/>
    </xf>
    <xf numFmtId="168" fontId="7" fillId="33" borderId="34" xfId="59" applyNumberFormat="1" applyFont="1" applyFill="1" applyBorder="1" applyAlignment="1">
      <alignment/>
    </xf>
    <xf numFmtId="168" fontId="7" fillId="33" borderId="19" xfId="59" applyNumberFormat="1" applyFont="1" applyFill="1" applyBorder="1" applyAlignment="1">
      <alignment/>
    </xf>
    <xf numFmtId="168" fontId="6" fillId="33" borderId="19" xfId="59" applyNumberFormat="1" applyFont="1" applyFill="1" applyBorder="1" applyAlignment="1">
      <alignment/>
    </xf>
    <xf numFmtId="168" fontId="7" fillId="33" borderId="26" xfId="59" applyNumberFormat="1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11" fillId="33" borderId="48" xfId="0" applyFont="1" applyFill="1" applyBorder="1" applyAlignment="1">
      <alignment horizontal="center"/>
    </xf>
    <xf numFmtId="0" fontId="7" fillId="33" borderId="25" xfId="0" applyFont="1" applyFill="1" applyBorder="1" applyAlignment="1">
      <alignment/>
    </xf>
    <xf numFmtId="0" fontId="11" fillId="33" borderId="49" xfId="0" applyFont="1" applyFill="1" applyBorder="1" applyAlignment="1">
      <alignment horizontal="center"/>
    </xf>
    <xf numFmtId="0" fontId="11" fillId="33" borderId="25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49" xfId="0" applyFont="1" applyBorder="1" applyAlignment="1">
      <alignment horizontal="center"/>
    </xf>
    <xf numFmtId="0" fontId="7" fillId="33" borderId="47" xfId="0" applyFont="1" applyFill="1" applyBorder="1" applyAlignment="1">
      <alignment/>
    </xf>
    <xf numFmtId="0" fontId="11" fillId="33" borderId="50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0" fontId="11" fillId="33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wrapText="1"/>
    </xf>
    <xf numFmtId="0" fontId="6" fillId="33" borderId="20" xfId="0" applyFont="1" applyFill="1" applyBorder="1" applyAlignment="1">
      <alignment/>
    </xf>
    <xf numFmtId="0" fontId="11" fillId="33" borderId="20" xfId="0" applyFont="1" applyFill="1" applyBorder="1" applyAlignment="1">
      <alignment wrapText="1"/>
    </xf>
    <xf numFmtId="0" fontId="7" fillId="33" borderId="40" xfId="0" applyFont="1" applyFill="1" applyBorder="1" applyAlignment="1">
      <alignment/>
    </xf>
    <xf numFmtId="0" fontId="11" fillId="33" borderId="36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8" fontId="6" fillId="33" borderId="17" xfId="59" applyNumberFormat="1" applyFont="1" applyFill="1" applyBorder="1" applyAlignment="1">
      <alignment/>
    </xf>
    <xf numFmtId="168" fontId="6" fillId="33" borderId="15" xfId="59" applyNumberFormat="1" applyFont="1" applyFill="1" applyBorder="1" applyAlignment="1">
      <alignment/>
    </xf>
    <xf numFmtId="168" fontId="6" fillId="0" borderId="15" xfId="59" applyNumberFormat="1" applyFont="1" applyFill="1" applyBorder="1" applyAlignment="1">
      <alignment/>
    </xf>
    <xf numFmtId="168" fontId="7" fillId="0" borderId="15" xfId="59" applyNumberFormat="1" applyFont="1" applyFill="1" applyBorder="1" applyAlignment="1">
      <alignment/>
    </xf>
    <xf numFmtId="168" fontId="6" fillId="0" borderId="15" xfId="59" applyNumberFormat="1" applyFont="1" applyFill="1" applyBorder="1" applyAlignment="1">
      <alignment horizontal="center"/>
    </xf>
    <xf numFmtId="168" fontId="11" fillId="0" borderId="15" xfId="59" applyNumberFormat="1" applyFont="1" applyFill="1" applyBorder="1" applyAlignment="1">
      <alignment/>
    </xf>
    <xf numFmtId="173" fontId="6" fillId="0" borderId="15" xfId="59" applyNumberFormat="1" applyFont="1" applyFill="1" applyBorder="1" applyAlignment="1">
      <alignment/>
    </xf>
    <xf numFmtId="168" fontId="6" fillId="0" borderId="15" xfId="59" applyNumberFormat="1" applyFont="1" applyBorder="1" applyAlignment="1">
      <alignment/>
    </xf>
    <xf numFmtId="168" fontId="6" fillId="0" borderId="15" xfId="59" applyNumberFormat="1" applyFont="1" applyBorder="1" applyAlignment="1">
      <alignment horizontal="center"/>
    </xf>
    <xf numFmtId="168" fontId="6" fillId="0" borderId="18" xfId="59" applyNumberFormat="1" applyFont="1" applyBorder="1" applyAlignment="1">
      <alignment/>
    </xf>
    <xf numFmtId="0" fontId="7" fillId="33" borderId="51" xfId="0" applyFont="1" applyFill="1" applyBorder="1" applyAlignment="1">
      <alignment/>
    </xf>
    <xf numFmtId="0" fontId="11" fillId="33" borderId="52" xfId="0" applyFont="1" applyFill="1" applyBorder="1" applyAlignment="1">
      <alignment horizontal="center"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 horizontal="center"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horizontal="center"/>
    </xf>
    <xf numFmtId="0" fontId="11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/>
    </xf>
    <xf numFmtId="0" fontId="6" fillId="33" borderId="53" xfId="0" applyFont="1" applyFill="1" applyBorder="1" applyAlignment="1">
      <alignment/>
    </xf>
    <xf numFmtId="0" fontId="11" fillId="33" borderId="54" xfId="0" applyFont="1" applyFill="1" applyBorder="1" applyAlignment="1">
      <alignment horizontal="center"/>
    </xf>
    <xf numFmtId="168" fontId="7" fillId="0" borderId="17" xfId="59" applyNumberFormat="1" applyFont="1" applyFill="1" applyBorder="1" applyAlignment="1">
      <alignment horizontal="center"/>
    </xf>
    <xf numFmtId="168" fontId="3" fillId="0" borderId="15" xfId="59" applyNumberFormat="1" applyFont="1" applyFill="1" applyBorder="1" applyAlignment="1">
      <alignment horizontal="center"/>
    </xf>
    <xf numFmtId="168" fontId="6" fillId="33" borderId="18" xfId="59" applyNumberFormat="1" applyFont="1" applyFill="1" applyBorder="1" applyAlignment="1">
      <alignment horizontal="center"/>
    </xf>
    <xf numFmtId="43" fontId="6" fillId="0" borderId="21" xfId="59" applyFont="1" applyBorder="1" applyAlignment="1">
      <alignment horizontal="center"/>
    </xf>
    <xf numFmtId="0" fontId="7" fillId="0" borderId="36" xfId="0" applyFont="1" applyBorder="1" applyAlignment="1">
      <alignment wrapText="1"/>
    </xf>
    <xf numFmtId="0" fontId="6" fillId="0" borderId="34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wrapText="1"/>
    </xf>
    <xf numFmtId="0" fontId="6" fillId="0" borderId="27" xfId="0" applyFont="1" applyBorder="1" applyAlignment="1">
      <alignment horizontal="left" wrapText="1"/>
    </xf>
    <xf numFmtId="168" fontId="3" fillId="0" borderId="55" xfId="59" applyNumberFormat="1" applyFont="1" applyFill="1" applyBorder="1" applyAlignment="1">
      <alignment horizontal="center"/>
    </xf>
    <xf numFmtId="168" fontId="3" fillId="0" borderId="15" xfId="59" applyNumberFormat="1" applyFont="1" applyBorder="1" applyAlignment="1">
      <alignment horizontal="center"/>
    </xf>
    <xf numFmtId="168" fontId="6" fillId="0" borderId="31" xfId="59" applyNumberFormat="1" applyFont="1" applyBorder="1" applyAlignment="1">
      <alignment horizontal="center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8" fillId="0" borderId="37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5" fillId="0" borderId="6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43" fontId="3" fillId="0" borderId="39" xfId="59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17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43" fontId="3" fillId="0" borderId="23" xfId="59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6"/>
  <sheetViews>
    <sheetView tabSelected="1" zoomScalePageLayoutView="0" workbookViewId="0" topLeftCell="A1">
      <selection activeCell="E143" sqref="E143:E156"/>
    </sheetView>
  </sheetViews>
  <sheetFormatPr defaultColWidth="9.140625" defaultRowHeight="12.75"/>
  <cols>
    <col min="1" max="1" width="4.00390625" style="0" customWidth="1"/>
    <col min="2" max="2" width="31.00390625" style="0" customWidth="1"/>
    <col min="3" max="3" width="4.00390625" style="0" customWidth="1"/>
    <col min="4" max="4" width="8.00390625" style="0" customWidth="1"/>
    <col min="5" max="5" width="9.8515625" style="0" bestFit="1" customWidth="1"/>
    <col min="6" max="6" width="13.421875" style="0" customWidth="1"/>
    <col min="7" max="7" width="7.421875" style="0" customWidth="1"/>
    <col min="8" max="8" width="15.140625" style="0" customWidth="1"/>
    <col min="9" max="9" width="9.421875" style="0" customWidth="1"/>
  </cols>
  <sheetData>
    <row r="1" spans="1:9" ht="15.75">
      <c r="A1" s="205" t="s">
        <v>7</v>
      </c>
      <c r="B1" s="205"/>
      <c r="C1" s="205"/>
      <c r="D1" s="205"/>
      <c r="E1" s="205"/>
      <c r="F1" s="205"/>
      <c r="G1" s="1"/>
      <c r="H1" s="2"/>
      <c r="I1" s="3"/>
    </row>
    <row r="2" spans="1:9" ht="15.75">
      <c r="A2" s="4" t="s">
        <v>123</v>
      </c>
      <c r="B2" s="4"/>
      <c r="C2" s="4"/>
      <c r="D2" s="4"/>
      <c r="E2" s="4" t="s">
        <v>122</v>
      </c>
      <c r="F2" s="4"/>
      <c r="G2" s="4"/>
      <c r="H2" s="2" t="s">
        <v>120</v>
      </c>
      <c r="I2" s="3"/>
    </row>
    <row r="3" spans="1:11" ht="15.75">
      <c r="A3" s="4" t="s">
        <v>8</v>
      </c>
      <c r="B3" s="4"/>
      <c r="C3" s="4"/>
      <c r="D3" s="4"/>
      <c r="E3" s="4"/>
      <c r="F3" s="4"/>
      <c r="G3" s="4"/>
      <c r="H3" s="2"/>
      <c r="I3" s="3"/>
      <c r="J3" s="3"/>
      <c r="K3" s="3"/>
    </row>
    <row r="4" spans="1:11" ht="16.5" thickBot="1">
      <c r="A4" s="4"/>
      <c r="B4" s="4"/>
      <c r="C4" s="4"/>
      <c r="D4" s="4"/>
      <c r="E4" s="4"/>
      <c r="F4" s="4"/>
      <c r="G4" s="4"/>
      <c r="H4" s="2"/>
      <c r="I4" s="3"/>
      <c r="J4" s="3"/>
      <c r="K4" s="3"/>
    </row>
    <row r="5" spans="1:11" ht="16.5" thickBot="1">
      <c r="A5" s="209" t="s">
        <v>139</v>
      </c>
      <c r="B5" s="210"/>
      <c r="C5" s="210"/>
      <c r="D5" s="210"/>
      <c r="E5" s="210"/>
      <c r="F5" s="210"/>
      <c r="G5" s="210"/>
      <c r="H5" s="211"/>
      <c r="I5" s="3"/>
      <c r="J5" s="3"/>
      <c r="K5" s="3"/>
    </row>
    <row r="6" spans="1:11" ht="16.5" thickBot="1">
      <c r="A6" s="214"/>
      <c r="B6" s="215"/>
      <c r="C6" s="215"/>
      <c r="D6" s="215"/>
      <c r="E6" s="215"/>
      <c r="F6" s="215"/>
      <c r="G6" s="215"/>
      <c r="H6" s="216"/>
      <c r="I6" s="3"/>
      <c r="J6" s="3"/>
      <c r="K6" s="3"/>
    </row>
    <row r="7" spans="1:11" ht="21" customHeight="1" thickBot="1">
      <c r="A7" s="206" t="s">
        <v>121</v>
      </c>
      <c r="B7" s="207"/>
      <c r="C7" s="207"/>
      <c r="D7" s="207"/>
      <c r="E7" s="207"/>
      <c r="F7" s="208"/>
      <c r="G7" s="212" t="s">
        <v>140</v>
      </c>
      <c r="H7" s="213"/>
      <c r="I7" s="3"/>
      <c r="J7" s="3"/>
      <c r="K7" s="3"/>
    </row>
    <row r="8" spans="1:11" ht="15.75" hidden="1">
      <c r="A8" s="5"/>
      <c r="B8" s="5"/>
      <c r="C8" s="5"/>
      <c r="D8" s="5"/>
      <c r="E8" s="5"/>
      <c r="F8" s="2"/>
      <c r="G8" s="2"/>
      <c r="H8" s="2"/>
      <c r="I8" s="2"/>
      <c r="J8" s="3"/>
      <c r="K8" s="3"/>
    </row>
    <row r="9" spans="1:11" ht="20.25" customHeight="1" thickBot="1">
      <c r="A9" s="170" t="s">
        <v>134</v>
      </c>
      <c r="B9" s="171"/>
      <c r="C9" s="171"/>
      <c r="D9" s="171"/>
      <c r="E9" s="171"/>
      <c r="F9" s="171"/>
      <c r="G9" s="171"/>
      <c r="H9" s="172"/>
      <c r="I9" s="3"/>
      <c r="J9" s="3"/>
      <c r="K9" s="3"/>
    </row>
    <row r="10" spans="1:11" ht="20.25" customHeight="1" thickBot="1">
      <c r="A10" s="1"/>
      <c r="B10" s="1"/>
      <c r="C10" s="1"/>
      <c r="D10" s="1"/>
      <c r="E10" s="1"/>
      <c r="F10" s="1"/>
      <c r="G10" s="1"/>
      <c r="H10" s="1"/>
      <c r="I10" s="2"/>
      <c r="J10" s="3"/>
      <c r="K10" s="3"/>
    </row>
    <row r="11" spans="1:11" ht="18" customHeight="1" thickBot="1">
      <c r="A11" s="15"/>
      <c r="B11" s="2"/>
      <c r="C11" s="2"/>
      <c r="D11" s="2"/>
      <c r="E11" s="2"/>
      <c r="F11" s="2"/>
      <c r="G11" s="173" t="s">
        <v>145</v>
      </c>
      <c r="H11" s="174"/>
      <c r="I11" s="175"/>
      <c r="J11" s="3"/>
      <c r="K11" s="3"/>
    </row>
    <row r="12" spans="1:11" ht="12.75" customHeight="1">
      <c r="A12" s="190" t="s">
        <v>13</v>
      </c>
      <c r="B12" s="192" t="s">
        <v>2</v>
      </c>
      <c r="C12" s="194" t="s">
        <v>105</v>
      </c>
      <c r="D12" s="192" t="s">
        <v>4</v>
      </c>
      <c r="E12" s="196" t="s">
        <v>12</v>
      </c>
      <c r="F12" s="188" t="s">
        <v>0</v>
      </c>
      <c r="G12" s="192" t="s">
        <v>9</v>
      </c>
      <c r="H12" s="198" t="s">
        <v>10</v>
      </c>
      <c r="I12" s="184" t="s">
        <v>11</v>
      </c>
      <c r="J12" s="3"/>
      <c r="K12" s="3"/>
    </row>
    <row r="13" spans="1:11" ht="24.75" customHeight="1" thickBot="1">
      <c r="A13" s="191"/>
      <c r="B13" s="193"/>
      <c r="C13" s="195"/>
      <c r="D13" s="193"/>
      <c r="E13" s="197"/>
      <c r="F13" s="189"/>
      <c r="G13" s="193"/>
      <c r="H13" s="199"/>
      <c r="I13" s="200"/>
      <c r="J13" s="3"/>
      <c r="K13" s="3"/>
    </row>
    <row r="14" spans="1:11" ht="13.5" thickBot="1">
      <c r="A14" s="176" t="s">
        <v>112</v>
      </c>
      <c r="B14" s="177"/>
      <c r="C14" s="177"/>
      <c r="D14" s="177"/>
      <c r="E14" s="177"/>
      <c r="F14" s="177"/>
      <c r="G14" s="177"/>
      <c r="H14" s="177"/>
      <c r="I14" s="178"/>
      <c r="J14" s="3"/>
      <c r="K14" s="3"/>
    </row>
    <row r="15" spans="1:11" ht="12.75">
      <c r="A15" s="16">
        <v>1</v>
      </c>
      <c r="B15" s="146" t="s">
        <v>19</v>
      </c>
      <c r="C15" s="147" t="s">
        <v>20</v>
      </c>
      <c r="D15" s="136">
        <v>20</v>
      </c>
      <c r="E15" s="31"/>
      <c r="F15" s="31">
        <f aca="true" t="shared" si="0" ref="F15:F46">D15*E15</f>
        <v>0</v>
      </c>
      <c r="G15" s="12">
        <v>0.25</v>
      </c>
      <c r="H15" s="99">
        <f aca="true" t="shared" si="1" ref="H15:H46">F15+(F15*G15)</f>
        <v>0</v>
      </c>
      <c r="I15" s="100">
        <f aca="true" t="shared" si="2" ref="I15:I46">SUM(E15*G15)+E15</f>
        <v>0</v>
      </c>
      <c r="J15" s="3"/>
      <c r="K15" s="3"/>
    </row>
    <row r="16" spans="1:11" ht="12.75">
      <c r="A16" s="17">
        <v>2</v>
      </c>
      <c r="B16" s="121" t="s">
        <v>21</v>
      </c>
      <c r="C16" s="122" t="s">
        <v>20</v>
      </c>
      <c r="D16" s="137">
        <v>20</v>
      </c>
      <c r="E16" s="32"/>
      <c r="F16" s="32">
        <f t="shared" si="0"/>
        <v>0</v>
      </c>
      <c r="G16" s="14">
        <v>0.25</v>
      </c>
      <c r="H16" s="97">
        <f t="shared" si="1"/>
        <v>0</v>
      </c>
      <c r="I16" s="101">
        <f t="shared" si="2"/>
        <v>0</v>
      </c>
      <c r="J16" s="3"/>
      <c r="K16" s="3"/>
    </row>
    <row r="17" spans="1:11" ht="12.75">
      <c r="A17" s="17">
        <v>3</v>
      </c>
      <c r="B17" s="121" t="s">
        <v>22</v>
      </c>
      <c r="C17" s="122" t="s">
        <v>3</v>
      </c>
      <c r="D17" s="138">
        <v>30</v>
      </c>
      <c r="E17" s="32"/>
      <c r="F17" s="32">
        <f t="shared" si="0"/>
        <v>0</v>
      </c>
      <c r="G17" s="14">
        <v>0.25</v>
      </c>
      <c r="H17" s="97">
        <f t="shared" si="1"/>
        <v>0</v>
      </c>
      <c r="I17" s="101">
        <f t="shared" si="2"/>
        <v>0</v>
      </c>
      <c r="J17" s="3"/>
      <c r="K17" s="3"/>
    </row>
    <row r="18" spans="1:11" ht="12.75">
      <c r="A18" s="17">
        <v>4</v>
      </c>
      <c r="B18" s="121" t="s">
        <v>93</v>
      </c>
      <c r="C18" s="122" t="s">
        <v>3</v>
      </c>
      <c r="D18" s="138">
        <v>5</v>
      </c>
      <c r="E18" s="32"/>
      <c r="F18" s="32">
        <f t="shared" si="0"/>
        <v>0</v>
      </c>
      <c r="G18" s="14">
        <v>0.25</v>
      </c>
      <c r="H18" s="97">
        <f t="shared" si="1"/>
        <v>0</v>
      </c>
      <c r="I18" s="101">
        <f t="shared" si="2"/>
        <v>0</v>
      </c>
      <c r="J18" s="3"/>
      <c r="K18" s="3"/>
    </row>
    <row r="19" spans="1:11" ht="12.75">
      <c r="A19" s="17">
        <v>5</v>
      </c>
      <c r="B19" s="121" t="s">
        <v>124</v>
      </c>
      <c r="C19" s="122" t="s">
        <v>3</v>
      </c>
      <c r="D19" s="138">
        <v>10</v>
      </c>
      <c r="E19" s="32"/>
      <c r="F19" s="32">
        <f t="shared" si="0"/>
        <v>0</v>
      </c>
      <c r="G19" s="14">
        <v>0.25</v>
      </c>
      <c r="H19" s="97">
        <f t="shared" si="1"/>
        <v>0</v>
      </c>
      <c r="I19" s="101">
        <f t="shared" si="2"/>
        <v>0</v>
      </c>
      <c r="J19" s="3"/>
      <c r="K19" s="3"/>
    </row>
    <row r="20" spans="1:11" ht="12.75">
      <c r="A20" s="17">
        <v>6</v>
      </c>
      <c r="B20" s="121" t="s">
        <v>125</v>
      </c>
      <c r="C20" s="122" t="s">
        <v>3</v>
      </c>
      <c r="D20" s="138">
        <v>5</v>
      </c>
      <c r="E20" s="32"/>
      <c r="F20" s="32">
        <f t="shared" si="0"/>
        <v>0</v>
      </c>
      <c r="G20" s="14">
        <v>0.25</v>
      </c>
      <c r="H20" s="97">
        <f t="shared" si="1"/>
        <v>0</v>
      </c>
      <c r="I20" s="101">
        <f t="shared" si="2"/>
        <v>0</v>
      </c>
      <c r="J20" s="3"/>
      <c r="K20" s="3"/>
    </row>
    <row r="21" spans="1:11" ht="12.75">
      <c r="A21" s="17">
        <v>7</v>
      </c>
      <c r="B21" s="121" t="s">
        <v>94</v>
      </c>
      <c r="C21" s="122" t="s">
        <v>3</v>
      </c>
      <c r="D21" s="138">
        <v>1</v>
      </c>
      <c r="E21" s="32"/>
      <c r="F21" s="32">
        <f t="shared" si="0"/>
        <v>0</v>
      </c>
      <c r="G21" s="14">
        <v>0.25</v>
      </c>
      <c r="H21" s="97">
        <f t="shared" si="1"/>
        <v>0</v>
      </c>
      <c r="I21" s="101">
        <f t="shared" si="2"/>
        <v>0</v>
      </c>
      <c r="J21" s="3"/>
      <c r="K21" s="3"/>
    </row>
    <row r="22" spans="1:11" ht="12.75">
      <c r="A22" s="17">
        <v>8</v>
      </c>
      <c r="B22" s="121" t="s">
        <v>23</v>
      </c>
      <c r="C22" s="122" t="s">
        <v>3</v>
      </c>
      <c r="D22" s="138">
        <v>20</v>
      </c>
      <c r="E22" s="32"/>
      <c r="F22" s="32">
        <f t="shared" si="0"/>
        <v>0</v>
      </c>
      <c r="G22" s="14">
        <v>0.25</v>
      </c>
      <c r="H22" s="97">
        <f t="shared" si="1"/>
        <v>0</v>
      </c>
      <c r="I22" s="101">
        <f t="shared" si="2"/>
        <v>0</v>
      </c>
      <c r="J22" s="3"/>
      <c r="K22" s="3"/>
    </row>
    <row r="23" spans="1:11" ht="12.75">
      <c r="A23" s="17">
        <v>9</v>
      </c>
      <c r="B23" s="121" t="s">
        <v>24</v>
      </c>
      <c r="C23" s="122" t="s">
        <v>1</v>
      </c>
      <c r="D23" s="139">
        <v>3000</v>
      </c>
      <c r="E23" s="32"/>
      <c r="F23" s="32">
        <f t="shared" si="0"/>
        <v>0</v>
      </c>
      <c r="G23" s="14">
        <v>0.25</v>
      </c>
      <c r="H23" s="97">
        <f t="shared" si="1"/>
        <v>0</v>
      </c>
      <c r="I23" s="101">
        <f t="shared" si="2"/>
        <v>0</v>
      </c>
      <c r="J23" s="3"/>
      <c r="K23" s="3"/>
    </row>
    <row r="24" spans="1:11" ht="12.75">
      <c r="A24" s="17">
        <v>10</v>
      </c>
      <c r="B24" s="123" t="s">
        <v>126</v>
      </c>
      <c r="C24" s="124" t="s">
        <v>3</v>
      </c>
      <c r="D24" s="138">
        <v>5</v>
      </c>
      <c r="E24" s="34"/>
      <c r="F24" s="32">
        <f t="shared" si="0"/>
        <v>0</v>
      </c>
      <c r="G24" s="14">
        <v>0.25</v>
      </c>
      <c r="H24" s="97">
        <f t="shared" si="1"/>
        <v>0</v>
      </c>
      <c r="I24" s="101">
        <f t="shared" si="2"/>
        <v>0</v>
      </c>
      <c r="J24" s="3"/>
      <c r="K24" s="3"/>
    </row>
    <row r="25" spans="1:11" ht="12.75">
      <c r="A25" s="17">
        <v>11</v>
      </c>
      <c r="B25" s="121" t="s">
        <v>99</v>
      </c>
      <c r="C25" s="122" t="s">
        <v>3</v>
      </c>
      <c r="D25" s="140">
        <v>10</v>
      </c>
      <c r="E25" s="35"/>
      <c r="F25" s="32">
        <f t="shared" si="0"/>
        <v>0</v>
      </c>
      <c r="G25" s="14">
        <v>0.25</v>
      </c>
      <c r="H25" s="97">
        <f t="shared" si="1"/>
        <v>0</v>
      </c>
      <c r="I25" s="101">
        <f t="shared" si="2"/>
        <v>0</v>
      </c>
      <c r="J25" s="3"/>
      <c r="K25" s="3"/>
    </row>
    <row r="26" spans="1:11" ht="12.75">
      <c r="A26" s="17">
        <v>12</v>
      </c>
      <c r="B26" s="121" t="s">
        <v>25</v>
      </c>
      <c r="C26" s="122" t="s">
        <v>20</v>
      </c>
      <c r="D26" s="138">
        <v>700</v>
      </c>
      <c r="E26" s="32"/>
      <c r="F26" s="32">
        <f t="shared" si="0"/>
        <v>0</v>
      </c>
      <c r="G26" s="14">
        <v>0.13</v>
      </c>
      <c r="H26" s="97">
        <f t="shared" si="1"/>
        <v>0</v>
      </c>
      <c r="I26" s="101">
        <f t="shared" si="2"/>
        <v>0</v>
      </c>
      <c r="J26" s="3"/>
      <c r="K26" s="3"/>
    </row>
    <row r="27" spans="1:11" ht="12.75">
      <c r="A27" s="17">
        <v>13</v>
      </c>
      <c r="B27" s="121" t="s">
        <v>26</v>
      </c>
      <c r="C27" s="122" t="s">
        <v>3</v>
      </c>
      <c r="D27" s="138">
        <v>5</v>
      </c>
      <c r="E27" s="32"/>
      <c r="F27" s="32">
        <f t="shared" si="0"/>
        <v>0</v>
      </c>
      <c r="G27" s="14">
        <v>0.25</v>
      </c>
      <c r="H27" s="97">
        <f t="shared" si="1"/>
        <v>0</v>
      </c>
      <c r="I27" s="101">
        <f t="shared" si="2"/>
        <v>0</v>
      </c>
      <c r="J27" s="3"/>
      <c r="K27" s="3"/>
    </row>
    <row r="28" spans="1:11" ht="12.75">
      <c r="A28" s="17">
        <v>14</v>
      </c>
      <c r="B28" s="121" t="s">
        <v>27</v>
      </c>
      <c r="C28" s="122" t="s">
        <v>3</v>
      </c>
      <c r="D28" s="138">
        <v>200</v>
      </c>
      <c r="E28" s="32"/>
      <c r="F28" s="32">
        <f t="shared" si="0"/>
        <v>0</v>
      </c>
      <c r="G28" s="14">
        <v>0.25</v>
      </c>
      <c r="H28" s="97">
        <f t="shared" si="1"/>
        <v>0</v>
      </c>
      <c r="I28" s="101">
        <f t="shared" si="2"/>
        <v>0</v>
      </c>
      <c r="J28" s="3"/>
      <c r="K28" s="3"/>
    </row>
    <row r="29" spans="1:11" ht="12.75">
      <c r="A29" s="17">
        <v>15</v>
      </c>
      <c r="B29" s="121" t="s">
        <v>28</v>
      </c>
      <c r="C29" s="122" t="s">
        <v>3</v>
      </c>
      <c r="D29" s="138">
        <v>5</v>
      </c>
      <c r="E29" s="32"/>
      <c r="F29" s="32">
        <f t="shared" si="0"/>
        <v>0</v>
      </c>
      <c r="G29" s="14">
        <v>0.25</v>
      </c>
      <c r="H29" s="97">
        <f t="shared" si="1"/>
        <v>0</v>
      </c>
      <c r="I29" s="101">
        <f t="shared" si="2"/>
        <v>0</v>
      </c>
      <c r="J29" s="3"/>
      <c r="K29" s="3"/>
    </row>
    <row r="30" spans="1:11" ht="12.75">
      <c r="A30" s="36">
        <v>16</v>
      </c>
      <c r="B30" s="121" t="s">
        <v>29</v>
      </c>
      <c r="C30" s="122" t="s">
        <v>3</v>
      </c>
      <c r="D30" s="138">
        <v>20</v>
      </c>
      <c r="E30" s="32"/>
      <c r="F30" s="32">
        <f t="shared" si="0"/>
        <v>0</v>
      </c>
      <c r="G30" s="14">
        <v>0.25</v>
      </c>
      <c r="H30" s="97">
        <f t="shared" si="1"/>
        <v>0</v>
      </c>
      <c r="I30" s="101">
        <f t="shared" si="2"/>
        <v>0</v>
      </c>
      <c r="J30" s="3"/>
      <c r="K30" s="3"/>
    </row>
    <row r="31" spans="1:11" ht="12.75">
      <c r="A31" s="36">
        <v>17</v>
      </c>
      <c r="B31" s="121" t="s">
        <v>30</v>
      </c>
      <c r="C31" s="122" t="s">
        <v>3</v>
      </c>
      <c r="D31" s="138">
        <v>30</v>
      </c>
      <c r="E31" s="32"/>
      <c r="F31" s="32">
        <f t="shared" si="0"/>
        <v>0</v>
      </c>
      <c r="G31" s="14">
        <v>0.25</v>
      </c>
      <c r="H31" s="97">
        <f t="shared" si="1"/>
        <v>0</v>
      </c>
      <c r="I31" s="101">
        <f t="shared" si="2"/>
        <v>0</v>
      </c>
      <c r="J31" s="3"/>
      <c r="K31" s="3"/>
    </row>
    <row r="32" spans="1:11" ht="12.75">
      <c r="A32" s="17">
        <v>18</v>
      </c>
      <c r="B32" s="121" t="s">
        <v>31</v>
      </c>
      <c r="C32" s="122" t="s">
        <v>3</v>
      </c>
      <c r="D32" s="138">
        <v>280</v>
      </c>
      <c r="E32" s="32"/>
      <c r="F32" s="32">
        <f t="shared" si="0"/>
        <v>0</v>
      </c>
      <c r="G32" s="14">
        <v>0.25</v>
      </c>
      <c r="H32" s="97">
        <f t="shared" si="1"/>
        <v>0</v>
      </c>
      <c r="I32" s="101">
        <f t="shared" si="2"/>
        <v>0</v>
      </c>
      <c r="J32" s="3"/>
      <c r="K32" s="3"/>
    </row>
    <row r="33" spans="1:11" ht="12.75">
      <c r="A33" s="17">
        <v>19</v>
      </c>
      <c r="B33" s="121" t="s">
        <v>32</v>
      </c>
      <c r="C33" s="122" t="s">
        <v>3</v>
      </c>
      <c r="D33" s="138">
        <v>3</v>
      </c>
      <c r="E33" s="32"/>
      <c r="F33" s="32">
        <f t="shared" si="0"/>
        <v>0</v>
      </c>
      <c r="G33" s="14">
        <v>0.25</v>
      </c>
      <c r="H33" s="97">
        <f t="shared" si="1"/>
        <v>0</v>
      </c>
      <c r="I33" s="101">
        <f t="shared" si="2"/>
        <v>0</v>
      </c>
      <c r="J33" s="3"/>
      <c r="K33" s="3"/>
    </row>
    <row r="34" spans="1:11" ht="12.75">
      <c r="A34" s="17">
        <v>20</v>
      </c>
      <c r="B34" s="121" t="s">
        <v>33</v>
      </c>
      <c r="C34" s="122" t="s">
        <v>1</v>
      </c>
      <c r="D34" s="138">
        <v>150</v>
      </c>
      <c r="E34" s="32"/>
      <c r="F34" s="32">
        <f t="shared" si="0"/>
        <v>0</v>
      </c>
      <c r="G34" s="14">
        <v>0.25</v>
      </c>
      <c r="H34" s="97">
        <f t="shared" si="1"/>
        <v>0</v>
      </c>
      <c r="I34" s="101">
        <f t="shared" si="2"/>
        <v>0</v>
      </c>
      <c r="J34" s="3"/>
      <c r="K34" s="3"/>
    </row>
    <row r="35" spans="1:11" ht="12.75">
      <c r="A35" s="17">
        <v>21</v>
      </c>
      <c r="B35" s="121" t="s">
        <v>34</v>
      </c>
      <c r="C35" s="122" t="s">
        <v>1</v>
      </c>
      <c r="D35" s="141">
        <v>3000</v>
      </c>
      <c r="E35" s="32"/>
      <c r="F35" s="32">
        <f t="shared" si="0"/>
        <v>0</v>
      </c>
      <c r="G35" s="14">
        <v>0.25</v>
      </c>
      <c r="H35" s="97">
        <f t="shared" si="1"/>
        <v>0</v>
      </c>
      <c r="I35" s="101">
        <f t="shared" si="2"/>
        <v>0</v>
      </c>
      <c r="J35" s="3"/>
      <c r="K35" s="3"/>
    </row>
    <row r="36" spans="1:11" ht="12.75">
      <c r="A36" s="17">
        <v>22</v>
      </c>
      <c r="B36" s="121" t="s">
        <v>35</v>
      </c>
      <c r="C36" s="122" t="s">
        <v>1</v>
      </c>
      <c r="D36" s="141">
        <v>3000</v>
      </c>
      <c r="E36" s="32"/>
      <c r="F36" s="32">
        <f t="shared" si="0"/>
        <v>0</v>
      </c>
      <c r="G36" s="14">
        <v>0.25</v>
      </c>
      <c r="H36" s="97">
        <f t="shared" si="1"/>
        <v>0</v>
      </c>
      <c r="I36" s="101">
        <f t="shared" si="2"/>
        <v>0</v>
      </c>
      <c r="J36" s="3"/>
      <c r="K36" s="3"/>
    </row>
    <row r="37" spans="1:11" ht="12.75">
      <c r="A37" s="17">
        <v>23</v>
      </c>
      <c r="B37" s="121" t="s">
        <v>36</v>
      </c>
      <c r="C37" s="122" t="s">
        <v>3</v>
      </c>
      <c r="D37" s="137">
        <v>35</v>
      </c>
      <c r="E37" s="32"/>
      <c r="F37" s="32">
        <f t="shared" si="0"/>
        <v>0</v>
      </c>
      <c r="G37" s="14">
        <v>0.25</v>
      </c>
      <c r="H37" s="97">
        <f t="shared" si="1"/>
        <v>0</v>
      </c>
      <c r="I37" s="101">
        <f t="shared" si="2"/>
        <v>0</v>
      </c>
      <c r="J37" s="3"/>
      <c r="K37" s="3"/>
    </row>
    <row r="38" spans="1:11" ht="12.75">
      <c r="A38" s="17">
        <v>24</v>
      </c>
      <c r="B38" s="121" t="s">
        <v>127</v>
      </c>
      <c r="C38" s="122" t="s">
        <v>3</v>
      </c>
      <c r="D38" s="137">
        <v>5</v>
      </c>
      <c r="E38" s="32"/>
      <c r="F38" s="32">
        <f t="shared" si="0"/>
        <v>0</v>
      </c>
      <c r="G38" s="14">
        <v>0.25</v>
      </c>
      <c r="H38" s="97">
        <f t="shared" si="1"/>
        <v>0</v>
      </c>
      <c r="I38" s="101">
        <f t="shared" si="2"/>
        <v>0</v>
      </c>
      <c r="J38" s="3"/>
      <c r="K38" s="3"/>
    </row>
    <row r="39" spans="1:11" ht="21.75" customHeight="1">
      <c r="A39" s="17">
        <v>25</v>
      </c>
      <c r="B39" s="125" t="s">
        <v>37</v>
      </c>
      <c r="C39" s="122" t="s">
        <v>38</v>
      </c>
      <c r="D39" s="137">
        <v>100</v>
      </c>
      <c r="E39" s="32"/>
      <c r="F39" s="32">
        <f t="shared" si="0"/>
        <v>0</v>
      </c>
      <c r="G39" s="14">
        <v>0.25</v>
      </c>
      <c r="H39" s="97">
        <f t="shared" si="1"/>
        <v>0</v>
      </c>
      <c r="I39" s="101">
        <f t="shared" si="2"/>
        <v>0</v>
      </c>
      <c r="J39" s="3"/>
      <c r="K39" s="3"/>
    </row>
    <row r="40" spans="1:11" ht="21.75" customHeight="1">
      <c r="A40" s="17">
        <v>26</v>
      </c>
      <c r="B40" s="125" t="s">
        <v>128</v>
      </c>
      <c r="C40" s="122" t="s">
        <v>38</v>
      </c>
      <c r="D40" s="137">
        <v>20</v>
      </c>
      <c r="E40" s="32"/>
      <c r="F40" s="32">
        <f t="shared" si="0"/>
        <v>0</v>
      </c>
      <c r="G40" s="14">
        <v>0.25</v>
      </c>
      <c r="H40" s="97">
        <f t="shared" si="1"/>
        <v>0</v>
      </c>
      <c r="I40" s="101">
        <f t="shared" si="2"/>
        <v>0</v>
      </c>
      <c r="J40" s="3"/>
      <c r="K40" s="3"/>
    </row>
    <row r="41" spans="1:11" ht="21.75" customHeight="1">
      <c r="A41" s="17">
        <v>27</v>
      </c>
      <c r="B41" s="125" t="s">
        <v>109</v>
      </c>
      <c r="C41" s="122" t="s">
        <v>38</v>
      </c>
      <c r="D41" s="137">
        <v>20</v>
      </c>
      <c r="E41" s="32"/>
      <c r="F41" s="32">
        <f t="shared" si="0"/>
        <v>0</v>
      </c>
      <c r="G41" s="14">
        <v>0.25</v>
      </c>
      <c r="H41" s="97">
        <f t="shared" si="1"/>
        <v>0</v>
      </c>
      <c r="I41" s="101">
        <f t="shared" si="2"/>
        <v>0</v>
      </c>
      <c r="J41" s="3"/>
      <c r="K41" s="3"/>
    </row>
    <row r="42" spans="1:11" ht="21.75" customHeight="1">
      <c r="A42" s="17">
        <v>28</v>
      </c>
      <c r="B42" s="125" t="s">
        <v>39</v>
      </c>
      <c r="C42" s="122" t="s">
        <v>38</v>
      </c>
      <c r="D42" s="138">
        <v>200</v>
      </c>
      <c r="E42" s="32"/>
      <c r="F42" s="32">
        <f t="shared" si="0"/>
        <v>0</v>
      </c>
      <c r="G42" s="14">
        <v>0.25</v>
      </c>
      <c r="H42" s="97">
        <f t="shared" si="1"/>
        <v>0</v>
      </c>
      <c r="I42" s="101">
        <f t="shared" si="2"/>
        <v>0</v>
      </c>
      <c r="J42" s="3"/>
      <c r="K42" s="3"/>
    </row>
    <row r="43" spans="1:11" ht="21.75" customHeight="1">
      <c r="A43" s="17">
        <v>29</v>
      </c>
      <c r="B43" s="125" t="s">
        <v>129</v>
      </c>
      <c r="C43" s="122" t="s">
        <v>38</v>
      </c>
      <c r="D43" s="138">
        <v>150</v>
      </c>
      <c r="E43" s="32"/>
      <c r="F43" s="32">
        <f t="shared" si="0"/>
        <v>0</v>
      </c>
      <c r="G43" s="14">
        <v>0.25</v>
      </c>
      <c r="H43" s="97">
        <f t="shared" si="1"/>
        <v>0</v>
      </c>
      <c r="I43" s="101">
        <f t="shared" si="2"/>
        <v>0</v>
      </c>
      <c r="J43" s="3"/>
      <c r="K43" s="3"/>
    </row>
    <row r="44" spans="1:11" ht="21.75" customHeight="1">
      <c r="A44" s="17">
        <v>30</v>
      </c>
      <c r="B44" s="125" t="s">
        <v>95</v>
      </c>
      <c r="C44" s="122" t="s">
        <v>38</v>
      </c>
      <c r="D44" s="138">
        <v>20</v>
      </c>
      <c r="E44" s="32"/>
      <c r="F44" s="32">
        <f t="shared" si="0"/>
        <v>0</v>
      </c>
      <c r="G44" s="14">
        <v>0.25</v>
      </c>
      <c r="H44" s="97">
        <f t="shared" si="1"/>
        <v>0</v>
      </c>
      <c r="I44" s="101">
        <f t="shared" si="2"/>
        <v>0</v>
      </c>
      <c r="J44" s="3"/>
      <c r="K44" s="3"/>
    </row>
    <row r="45" spans="1:11" ht="21.75" customHeight="1">
      <c r="A45" s="17">
        <v>31</v>
      </c>
      <c r="B45" s="121" t="s">
        <v>40</v>
      </c>
      <c r="C45" s="122" t="s">
        <v>20</v>
      </c>
      <c r="D45" s="138">
        <v>80</v>
      </c>
      <c r="E45" s="32"/>
      <c r="F45" s="32">
        <f t="shared" si="0"/>
        <v>0</v>
      </c>
      <c r="G45" s="14">
        <v>0.25</v>
      </c>
      <c r="H45" s="97">
        <f t="shared" si="1"/>
        <v>0</v>
      </c>
      <c r="I45" s="101">
        <f t="shared" si="2"/>
        <v>0</v>
      </c>
      <c r="J45" s="3"/>
      <c r="K45" s="3"/>
    </row>
    <row r="46" spans="1:11" ht="12.75">
      <c r="A46" s="17">
        <v>32</v>
      </c>
      <c r="B46" s="121" t="s">
        <v>41</v>
      </c>
      <c r="C46" s="122" t="s">
        <v>20</v>
      </c>
      <c r="D46" s="138">
        <v>20</v>
      </c>
      <c r="E46" s="32"/>
      <c r="F46" s="32">
        <f t="shared" si="0"/>
        <v>0</v>
      </c>
      <c r="G46" s="14">
        <v>0.25</v>
      </c>
      <c r="H46" s="97">
        <f t="shared" si="1"/>
        <v>0</v>
      </c>
      <c r="I46" s="101">
        <f t="shared" si="2"/>
        <v>0</v>
      </c>
      <c r="J46" s="3"/>
      <c r="K46" s="3"/>
    </row>
    <row r="47" spans="1:11" ht="12.75">
      <c r="A47" s="36">
        <v>33</v>
      </c>
      <c r="B47" s="126" t="s">
        <v>42</v>
      </c>
      <c r="C47" s="122" t="s">
        <v>3</v>
      </c>
      <c r="D47" s="140">
        <v>40</v>
      </c>
      <c r="E47" s="35"/>
      <c r="F47" s="35">
        <f aca="true" t="shared" si="3" ref="F47:F77">D47*E47</f>
        <v>0</v>
      </c>
      <c r="G47" s="14">
        <v>0.25</v>
      </c>
      <c r="H47" s="97">
        <f aca="true" t="shared" si="4" ref="H47:H77">F47+(F47*G47)</f>
        <v>0</v>
      </c>
      <c r="I47" s="101">
        <f aca="true" t="shared" si="5" ref="I47:I77">SUM(E47*G47)+E47</f>
        <v>0</v>
      </c>
      <c r="J47" s="3"/>
      <c r="K47" s="3"/>
    </row>
    <row r="48" spans="1:11" ht="12.75">
      <c r="A48" s="17">
        <v>34</v>
      </c>
      <c r="B48" s="127" t="s">
        <v>43</v>
      </c>
      <c r="C48" s="122" t="s">
        <v>3</v>
      </c>
      <c r="D48" s="138">
        <v>80</v>
      </c>
      <c r="E48" s="32"/>
      <c r="F48" s="32">
        <f t="shared" si="3"/>
        <v>0</v>
      </c>
      <c r="G48" s="14">
        <v>0.25</v>
      </c>
      <c r="H48" s="97">
        <f t="shared" si="4"/>
        <v>0</v>
      </c>
      <c r="I48" s="101">
        <f t="shared" si="5"/>
        <v>0</v>
      </c>
      <c r="J48" s="3"/>
      <c r="K48" s="3"/>
    </row>
    <row r="49" spans="1:11" ht="12.75">
      <c r="A49" s="36">
        <v>35</v>
      </c>
      <c r="B49" s="126" t="s">
        <v>44</v>
      </c>
      <c r="C49" s="122" t="s">
        <v>3</v>
      </c>
      <c r="D49" s="140">
        <v>20</v>
      </c>
      <c r="E49" s="35"/>
      <c r="F49" s="35">
        <f t="shared" si="3"/>
        <v>0</v>
      </c>
      <c r="G49" s="14">
        <v>0.25</v>
      </c>
      <c r="H49" s="97">
        <f t="shared" si="4"/>
        <v>0</v>
      </c>
      <c r="I49" s="101">
        <f t="shared" si="5"/>
        <v>0</v>
      </c>
      <c r="J49" s="3"/>
      <c r="K49" s="3"/>
    </row>
    <row r="50" spans="1:11" ht="12.75">
      <c r="A50" s="36">
        <v>36</v>
      </c>
      <c r="B50" s="121" t="s">
        <v>96</v>
      </c>
      <c r="C50" s="122" t="s">
        <v>3</v>
      </c>
      <c r="D50" s="142">
        <v>0.5</v>
      </c>
      <c r="E50" s="44"/>
      <c r="F50" s="32">
        <f t="shared" si="3"/>
        <v>0</v>
      </c>
      <c r="G50" s="14">
        <v>0.25</v>
      </c>
      <c r="H50" s="97">
        <f t="shared" si="4"/>
        <v>0</v>
      </c>
      <c r="I50" s="101">
        <f t="shared" si="5"/>
        <v>0</v>
      </c>
      <c r="J50" s="3"/>
      <c r="K50" s="3"/>
    </row>
    <row r="51" spans="1:11" ht="12.75">
      <c r="A51" s="17">
        <v>37</v>
      </c>
      <c r="B51" s="121" t="s">
        <v>45</v>
      </c>
      <c r="C51" s="122" t="s">
        <v>3</v>
      </c>
      <c r="D51" s="142">
        <v>0.5</v>
      </c>
      <c r="E51" s="18"/>
      <c r="F51" s="32">
        <f t="shared" si="3"/>
        <v>0</v>
      </c>
      <c r="G51" s="14">
        <v>0.25</v>
      </c>
      <c r="H51" s="97">
        <f t="shared" si="4"/>
        <v>0</v>
      </c>
      <c r="I51" s="101">
        <f t="shared" si="5"/>
        <v>0</v>
      </c>
      <c r="J51" s="3"/>
      <c r="K51" s="3"/>
    </row>
    <row r="52" spans="1:11" ht="12.75">
      <c r="A52" s="17">
        <v>38</v>
      </c>
      <c r="B52" s="121" t="s">
        <v>46</v>
      </c>
      <c r="C52" s="122" t="s">
        <v>3</v>
      </c>
      <c r="D52" s="142">
        <v>0.5</v>
      </c>
      <c r="E52" s="18"/>
      <c r="F52" s="32">
        <f t="shared" si="3"/>
        <v>0</v>
      </c>
      <c r="G52" s="14">
        <v>0.25</v>
      </c>
      <c r="H52" s="97">
        <f t="shared" si="4"/>
        <v>0</v>
      </c>
      <c r="I52" s="102">
        <f t="shared" si="5"/>
        <v>0</v>
      </c>
      <c r="J52" s="3"/>
      <c r="K52" s="3"/>
    </row>
    <row r="53" spans="1:11" ht="12.75">
      <c r="A53" s="17">
        <v>39</v>
      </c>
      <c r="B53" s="121" t="s">
        <v>47</v>
      </c>
      <c r="C53" s="122" t="s">
        <v>3</v>
      </c>
      <c r="D53" s="142">
        <v>0.5</v>
      </c>
      <c r="E53" s="18"/>
      <c r="F53" s="32">
        <f t="shared" si="3"/>
        <v>0</v>
      </c>
      <c r="G53" s="14">
        <v>0.25</v>
      </c>
      <c r="H53" s="97">
        <f t="shared" si="4"/>
        <v>0</v>
      </c>
      <c r="I53" s="101">
        <f t="shared" si="5"/>
        <v>0</v>
      </c>
      <c r="J53" s="3"/>
      <c r="K53" s="3"/>
    </row>
    <row r="54" spans="1:11" ht="12.75">
      <c r="A54" s="17">
        <v>40</v>
      </c>
      <c r="B54" s="121" t="s">
        <v>48</v>
      </c>
      <c r="C54" s="122" t="s">
        <v>3</v>
      </c>
      <c r="D54" s="138">
        <v>1</v>
      </c>
      <c r="E54" s="32"/>
      <c r="F54" s="32">
        <f t="shared" si="3"/>
        <v>0</v>
      </c>
      <c r="G54" s="14">
        <v>0.25</v>
      </c>
      <c r="H54" s="97">
        <f t="shared" si="4"/>
        <v>0</v>
      </c>
      <c r="I54" s="101">
        <f t="shared" si="5"/>
        <v>0</v>
      </c>
      <c r="J54" s="3"/>
      <c r="K54" s="3"/>
    </row>
    <row r="55" spans="1:11" ht="12.75">
      <c r="A55" s="17">
        <v>41</v>
      </c>
      <c r="B55" s="121" t="s">
        <v>49</v>
      </c>
      <c r="C55" s="122" t="s">
        <v>3</v>
      </c>
      <c r="D55" s="138">
        <v>4</v>
      </c>
      <c r="E55" s="32"/>
      <c r="F55" s="32">
        <f t="shared" si="3"/>
        <v>0</v>
      </c>
      <c r="G55" s="14">
        <v>0.25</v>
      </c>
      <c r="H55" s="97">
        <f t="shared" si="4"/>
        <v>0</v>
      </c>
      <c r="I55" s="101">
        <f t="shared" si="5"/>
        <v>0</v>
      </c>
      <c r="J55" s="3"/>
      <c r="K55" s="3"/>
    </row>
    <row r="56" spans="1:11" ht="12.75">
      <c r="A56" s="17">
        <v>42</v>
      </c>
      <c r="B56" s="121" t="s">
        <v>97</v>
      </c>
      <c r="C56" s="122" t="s">
        <v>3</v>
      </c>
      <c r="D56" s="138">
        <v>1</v>
      </c>
      <c r="E56" s="32"/>
      <c r="F56" s="32">
        <f t="shared" si="3"/>
        <v>0</v>
      </c>
      <c r="G56" s="14">
        <v>0.25</v>
      </c>
      <c r="H56" s="97">
        <f t="shared" si="4"/>
        <v>0</v>
      </c>
      <c r="I56" s="101">
        <f t="shared" si="5"/>
        <v>0</v>
      </c>
      <c r="J56" s="3"/>
      <c r="K56" s="3"/>
    </row>
    <row r="57" spans="1:11" ht="12.75">
      <c r="A57" s="17">
        <v>43</v>
      </c>
      <c r="B57" s="121" t="s">
        <v>98</v>
      </c>
      <c r="C57" s="122" t="s">
        <v>3</v>
      </c>
      <c r="D57" s="138">
        <v>1</v>
      </c>
      <c r="E57" s="32"/>
      <c r="F57" s="32">
        <f t="shared" si="3"/>
        <v>0</v>
      </c>
      <c r="G57" s="14">
        <v>0.25</v>
      </c>
      <c r="H57" s="97">
        <f t="shared" si="4"/>
        <v>0</v>
      </c>
      <c r="I57" s="101">
        <f t="shared" si="5"/>
        <v>0</v>
      </c>
      <c r="J57" s="3"/>
      <c r="K57" s="3"/>
    </row>
    <row r="58" spans="1:11" ht="12.75">
      <c r="A58" s="17">
        <v>44</v>
      </c>
      <c r="B58" s="121" t="s">
        <v>50</v>
      </c>
      <c r="C58" s="122" t="s">
        <v>3</v>
      </c>
      <c r="D58" s="138">
        <v>6</v>
      </c>
      <c r="E58" s="32"/>
      <c r="F58" s="32">
        <f t="shared" si="3"/>
        <v>0</v>
      </c>
      <c r="G58" s="14">
        <v>0.25</v>
      </c>
      <c r="H58" s="97">
        <f t="shared" si="4"/>
        <v>0</v>
      </c>
      <c r="I58" s="101">
        <f t="shared" si="5"/>
        <v>0</v>
      </c>
      <c r="J58" s="3"/>
      <c r="K58" s="3"/>
    </row>
    <row r="59" spans="1:11" ht="12.75">
      <c r="A59" s="17">
        <v>45</v>
      </c>
      <c r="B59" s="121" t="s">
        <v>51</v>
      </c>
      <c r="C59" s="122" t="s">
        <v>3</v>
      </c>
      <c r="D59" s="138">
        <v>1</v>
      </c>
      <c r="E59" s="32"/>
      <c r="F59" s="32">
        <f t="shared" si="3"/>
        <v>0</v>
      </c>
      <c r="G59" s="14">
        <v>0.25</v>
      </c>
      <c r="H59" s="97">
        <f t="shared" si="4"/>
        <v>0</v>
      </c>
      <c r="I59" s="101">
        <f t="shared" si="5"/>
        <v>0</v>
      </c>
      <c r="J59" s="3"/>
      <c r="K59" s="3"/>
    </row>
    <row r="60" spans="1:11" ht="12.75">
      <c r="A60" s="17">
        <v>46</v>
      </c>
      <c r="B60" s="121" t="s">
        <v>52</v>
      </c>
      <c r="C60" s="122" t="s">
        <v>1</v>
      </c>
      <c r="D60" s="138">
        <v>25</v>
      </c>
      <c r="E60" s="32"/>
      <c r="F60" s="32">
        <f t="shared" si="3"/>
        <v>0</v>
      </c>
      <c r="G60" s="14">
        <v>0.25</v>
      </c>
      <c r="H60" s="97">
        <f t="shared" si="4"/>
        <v>0</v>
      </c>
      <c r="I60" s="101">
        <f t="shared" si="5"/>
        <v>0</v>
      </c>
      <c r="J60" s="3"/>
      <c r="K60" s="3"/>
    </row>
    <row r="61" spans="1:11" ht="12.75">
      <c r="A61" s="17">
        <v>47</v>
      </c>
      <c r="B61" s="121" t="s">
        <v>53</v>
      </c>
      <c r="C61" s="122" t="s">
        <v>3</v>
      </c>
      <c r="D61" s="138">
        <v>1</v>
      </c>
      <c r="E61" s="32"/>
      <c r="F61" s="32">
        <f t="shared" si="3"/>
        <v>0</v>
      </c>
      <c r="G61" s="14">
        <v>0.25</v>
      </c>
      <c r="H61" s="97">
        <f t="shared" si="4"/>
        <v>0</v>
      </c>
      <c r="I61" s="101">
        <f t="shared" si="5"/>
        <v>0</v>
      </c>
      <c r="J61" s="3"/>
      <c r="K61" s="3"/>
    </row>
    <row r="62" spans="1:11" ht="12.75">
      <c r="A62" s="17">
        <v>48</v>
      </c>
      <c r="B62" s="121" t="s">
        <v>54</v>
      </c>
      <c r="C62" s="122" t="s">
        <v>3</v>
      </c>
      <c r="D62" s="138">
        <v>150</v>
      </c>
      <c r="E62" s="32"/>
      <c r="F62" s="32">
        <f t="shared" si="3"/>
        <v>0</v>
      </c>
      <c r="G62" s="14">
        <v>0.25</v>
      </c>
      <c r="H62" s="97">
        <f t="shared" si="4"/>
        <v>0</v>
      </c>
      <c r="I62" s="101">
        <f t="shared" si="5"/>
        <v>0</v>
      </c>
      <c r="J62" s="3"/>
      <c r="K62" s="3"/>
    </row>
    <row r="63" spans="1:11" ht="12.75">
      <c r="A63" s="36">
        <v>49</v>
      </c>
      <c r="B63" s="121" t="s">
        <v>55</v>
      </c>
      <c r="C63" s="122" t="s">
        <v>3</v>
      </c>
      <c r="D63" s="140">
        <v>10</v>
      </c>
      <c r="E63" s="35"/>
      <c r="F63" s="35">
        <f t="shared" si="3"/>
        <v>0</v>
      </c>
      <c r="G63" s="14">
        <v>0.25</v>
      </c>
      <c r="H63" s="97">
        <f t="shared" si="4"/>
        <v>0</v>
      </c>
      <c r="I63" s="101">
        <f t="shared" si="5"/>
        <v>0</v>
      </c>
      <c r="J63" s="3"/>
      <c r="K63" s="3"/>
    </row>
    <row r="64" spans="1:11" ht="12.75">
      <c r="A64" s="36">
        <v>50</v>
      </c>
      <c r="B64" s="121" t="s">
        <v>56</v>
      </c>
      <c r="C64" s="122" t="s">
        <v>3</v>
      </c>
      <c r="D64" s="140">
        <v>20</v>
      </c>
      <c r="E64" s="35"/>
      <c r="F64" s="35">
        <f t="shared" si="3"/>
        <v>0</v>
      </c>
      <c r="G64" s="14">
        <v>0.25</v>
      </c>
      <c r="H64" s="97">
        <f t="shared" si="4"/>
        <v>0</v>
      </c>
      <c r="I64" s="101">
        <f t="shared" si="5"/>
        <v>0</v>
      </c>
      <c r="J64" s="3"/>
      <c r="K64" s="3"/>
    </row>
    <row r="65" spans="1:11" ht="12.75">
      <c r="A65" s="36">
        <v>51</v>
      </c>
      <c r="B65" s="121" t="s">
        <v>57</v>
      </c>
      <c r="C65" s="122" t="s">
        <v>3</v>
      </c>
      <c r="D65" s="140">
        <v>25</v>
      </c>
      <c r="E65" s="35"/>
      <c r="F65" s="35">
        <f t="shared" si="3"/>
        <v>0</v>
      </c>
      <c r="G65" s="14">
        <v>0.25</v>
      </c>
      <c r="H65" s="97">
        <f t="shared" si="4"/>
        <v>0</v>
      </c>
      <c r="I65" s="101">
        <f t="shared" si="5"/>
        <v>0</v>
      </c>
      <c r="J65" s="3"/>
      <c r="K65" s="3"/>
    </row>
    <row r="66" spans="1:11" ht="12.75">
      <c r="A66" s="36">
        <v>52</v>
      </c>
      <c r="B66" s="121" t="s">
        <v>58</v>
      </c>
      <c r="C66" s="122" t="s">
        <v>1</v>
      </c>
      <c r="D66" s="138">
        <v>8</v>
      </c>
      <c r="E66" s="35"/>
      <c r="F66" s="35">
        <f t="shared" si="3"/>
        <v>0</v>
      </c>
      <c r="G66" s="14">
        <v>0.25</v>
      </c>
      <c r="H66" s="97">
        <f t="shared" si="4"/>
        <v>0</v>
      </c>
      <c r="I66" s="101">
        <f t="shared" si="5"/>
        <v>0</v>
      </c>
      <c r="J66" s="3"/>
      <c r="K66" s="3"/>
    </row>
    <row r="67" spans="1:11" ht="12.75">
      <c r="A67" s="17">
        <v>53</v>
      </c>
      <c r="B67" s="121" t="s">
        <v>59</v>
      </c>
      <c r="C67" s="122" t="s">
        <v>3</v>
      </c>
      <c r="D67" s="138">
        <v>1</v>
      </c>
      <c r="E67" s="32"/>
      <c r="F67" s="32">
        <f t="shared" si="3"/>
        <v>0</v>
      </c>
      <c r="G67" s="14">
        <v>0.25</v>
      </c>
      <c r="H67" s="97">
        <f t="shared" si="4"/>
        <v>0</v>
      </c>
      <c r="I67" s="101">
        <f t="shared" si="5"/>
        <v>0</v>
      </c>
      <c r="J67" s="3"/>
      <c r="K67" s="3"/>
    </row>
    <row r="68" spans="1:11" ht="12.75">
      <c r="A68" s="17">
        <v>54</v>
      </c>
      <c r="B68" s="121" t="s">
        <v>60</v>
      </c>
      <c r="C68" s="122" t="s">
        <v>1</v>
      </c>
      <c r="D68" s="138">
        <v>135</v>
      </c>
      <c r="E68" s="32"/>
      <c r="F68" s="32">
        <f t="shared" si="3"/>
        <v>0</v>
      </c>
      <c r="G68" s="14">
        <v>0.25</v>
      </c>
      <c r="H68" s="97">
        <f t="shared" si="4"/>
        <v>0</v>
      </c>
      <c r="I68" s="101">
        <f t="shared" si="5"/>
        <v>0</v>
      </c>
      <c r="J68" s="3"/>
      <c r="K68" s="3"/>
    </row>
    <row r="69" spans="1:11" ht="12.75">
      <c r="A69" s="17">
        <v>55</v>
      </c>
      <c r="B69" s="121" t="s">
        <v>110</v>
      </c>
      <c r="C69" s="122" t="s">
        <v>1</v>
      </c>
      <c r="D69" s="139">
        <v>350</v>
      </c>
      <c r="E69" s="32"/>
      <c r="F69" s="32">
        <f t="shared" si="3"/>
        <v>0</v>
      </c>
      <c r="G69" s="14">
        <v>0.25</v>
      </c>
      <c r="H69" s="97">
        <f t="shared" si="4"/>
        <v>0</v>
      </c>
      <c r="I69" s="101">
        <f t="shared" si="5"/>
        <v>0</v>
      </c>
      <c r="J69" s="3"/>
      <c r="K69" s="3"/>
    </row>
    <row r="70" spans="1:11" ht="12.75">
      <c r="A70" s="17">
        <v>56</v>
      </c>
      <c r="B70" s="128" t="s">
        <v>100</v>
      </c>
      <c r="C70" s="129" t="s">
        <v>3</v>
      </c>
      <c r="D70" s="137">
        <v>10</v>
      </c>
      <c r="E70" s="34"/>
      <c r="F70" s="34">
        <f t="shared" si="3"/>
        <v>0</v>
      </c>
      <c r="G70" s="87">
        <v>0.25</v>
      </c>
      <c r="H70" s="98">
        <f t="shared" si="4"/>
        <v>0</v>
      </c>
      <c r="I70" s="103">
        <f t="shared" si="5"/>
        <v>0</v>
      </c>
      <c r="J70" s="3"/>
      <c r="K70" s="3"/>
    </row>
    <row r="71" spans="1:11" ht="12.75">
      <c r="A71" s="17">
        <v>57</v>
      </c>
      <c r="B71" s="6" t="s">
        <v>101</v>
      </c>
      <c r="C71" s="130" t="s">
        <v>3</v>
      </c>
      <c r="D71" s="137">
        <v>5</v>
      </c>
      <c r="E71" s="34"/>
      <c r="F71" s="34">
        <f t="shared" si="3"/>
        <v>0</v>
      </c>
      <c r="G71" s="87">
        <v>0.25</v>
      </c>
      <c r="H71" s="98">
        <f t="shared" si="4"/>
        <v>0</v>
      </c>
      <c r="I71" s="103">
        <f t="shared" si="5"/>
        <v>0</v>
      </c>
      <c r="J71" s="3"/>
      <c r="K71" s="3"/>
    </row>
    <row r="72" spans="1:11" ht="12.75">
      <c r="A72" s="17">
        <v>58</v>
      </c>
      <c r="B72" s="121" t="s">
        <v>61</v>
      </c>
      <c r="C72" s="122" t="s">
        <v>3</v>
      </c>
      <c r="D72" s="137">
        <v>1</v>
      </c>
      <c r="E72" s="32"/>
      <c r="F72" s="32">
        <f t="shared" si="3"/>
        <v>0</v>
      </c>
      <c r="G72" s="14">
        <v>0.25</v>
      </c>
      <c r="H72" s="97">
        <f t="shared" si="4"/>
        <v>0</v>
      </c>
      <c r="I72" s="101">
        <f t="shared" si="5"/>
        <v>0</v>
      </c>
      <c r="J72" s="3"/>
      <c r="K72" s="3"/>
    </row>
    <row r="73" spans="1:11" ht="12.75">
      <c r="A73" s="17">
        <v>59</v>
      </c>
      <c r="B73" s="121" t="s">
        <v>130</v>
      </c>
      <c r="C73" s="122" t="s">
        <v>3</v>
      </c>
      <c r="D73" s="143">
        <v>45</v>
      </c>
      <c r="E73" s="32"/>
      <c r="F73" s="32">
        <f t="shared" si="3"/>
        <v>0</v>
      </c>
      <c r="G73" s="14">
        <v>0.25</v>
      </c>
      <c r="H73" s="97">
        <f t="shared" si="4"/>
        <v>0</v>
      </c>
      <c r="I73" s="101">
        <f t="shared" si="5"/>
        <v>0</v>
      </c>
      <c r="J73" s="3"/>
      <c r="K73" s="3"/>
    </row>
    <row r="74" spans="1:11" ht="12.75">
      <c r="A74" s="36">
        <v>60</v>
      </c>
      <c r="B74" s="121" t="s">
        <v>131</v>
      </c>
      <c r="C74" s="122" t="s">
        <v>3</v>
      </c>
      <c r="D74" s="143">
        <v>1</v>
      </c>
      <c r="E74" s="32"/>
      <c r="F74" s="32">
        <f t="shared" si="3"/>
        <v>0</v>
      </c>
      <c r="G74" s="14">
        <v>0.25</v>
      </c>
      <c r="H74" s="97">
        <f t="shared" si="4"/>
        <v>0</v>
      </c>
      <c r="I74" s="101">
        <f t="shared" si="5"/>
        <v>0</v>
      </c>
      <c r="J74" s="3"/>
      <c r="K74" s="3"/>
    </row>
    <row r="75" spans="1:11" ht="12.75">
      <c r="A75" s="36">
        <v>61</v>
      </c>
      <c r="B75" s="131" t="s">
        <v>132</v>
      </c>
      <c r="C75" s="132" t="s">
        <v>3</v>
      </c>
      <c r="D75" s="144">
        <v>80</v>
      </c>
      <c r="E75" s="32"/>
      <c r="F75" s="32">
        <f t="shared" si="3"/>
        <v>0</v>
      </c>
      <c r="G75" s="14">
        <v>0.25</v>
      </c>
      <c r="H75" s="97">
        <f t="shared" si="4"/>
        <v>0</v>
      </c>
      <c r="I75" s="101">
        <f t="shared" si="5"/>
        <v>0</v>
      </c>
      <c r="J75" s="3"/>
      <c r="K75" s="3"/>
    </row>
    <row r="76" spans="1:11" ht="12.75">
      <c r="A76" s="36">
        <v>62</v>
      </c>
      <c r="B76" s="133" t="s">
        <v>133</v>
      </c>
      <c r="C76" s="134" t="s">
        <v>3</v>
      </c>
      <c r="D76" s="143">
        <v>80</v>
      </c>
      <c r="E76" s="32"/>
      <c r="F76" s="32">
        <f t="shared" si="3"/>
        <v>0</v>
      </c>
      <c r="G76" s="14">
        <v>0.25</v>
      </c>
      <c r="H76" s="97">
        <f t="shared" si="4"/>
        <v>0</v>
      </c>
      <c r="I76" s="101">
        <f t="shared" si="5"/>
        <v>0</v>
      </c>
      <c r="J76" s="3"/>
      <c r="K76" s="3"/>
    </row>
    <row r="77" spans="1:11" ht="13.5" thickBot="1">
      <c r="A77" s="104">
        <v>63</v>
      </c>
      <c r="B77" s="148" t="s">
        <v>138</v>
      </c>
      <c r="C77" s="149" t="s">
        <v>3</v>
      </c>
      <c r="D77" s="145">
        <v>10</v>
      </c>
      <c r="E77" s="37"/>
      <c r="F77" s="37">
        <f t="shared" si="3"/>
        <v>0</v>
      </c>
      <c r="G77" s="105">
        <v>0.25</v>
      </c>
      <c r="H77" s="106">
        <f t="shared" si="4"/>
        <v>0</v>
      </c>
      <c r="I77" s="107">
        <f t="shared" si="5"/>
        <v>0</v>
      </c>
      <c r="J77" s="3"/>
      <c r="K77" s="3"/>
    </row>
    <row r="78" spans="1:11" ht="12" customHeight="1" thickBot="1">
      <c r="A78" s="89"/>
      <c r="B78" s="90" t="s">
        <v>14</v>
      </c>
      <c r="C78" s="91"/>
      <c r="D78" s="92"/>
      <c r="E78" s="93"/>
      <c r="F78" s="93">
        <f>SUM(F15:F77)</f>
        <v>0</v>
      </c>
      <c r="G78" s="94"/>
      <c r="H78" s="95">
        <f>SUM(H15:H77)</f>
        <v>0</v>
      </c>
      <c r="I78" s="96"/>
      <c r="J78" s="3"/>
      <c r="K78" s="3"/>
    </row>
    <row r="79" spans="1:11" ht="30" customHeight="1">
      <c r="A79" s="182" t="s">
        <v>111</v>
      </c>
      <c r="B79" s="183"/>
      <c r="C79" s="183"/>
      <c r="D79" s="183"/>
      <c r="E79" s="183"/>
      <c r="F79" s="183"/>
      <c r="G79" s="183"/>
      <c r="H79" s="183"/>
      <c r="I79" s="7"/>
      <c r="J79" s="3"/>
      <c r="K79" s="3"/>
    </row>
    <row r="80" spans="1:11" ht="15.75" customHeight="1">
      <c r="A80" s="64" t="s">
        <v>5</v>
      </c>
      <c r="B80" s="79" t="s">
        <v>106</v>
      </c>
      <c r="C80" s="79"/>
      <c r="D80" s="79"/>
      <c r="E80" s="21" t="s">
        <v>63</v>
      </c>
      <c r="F80" s="21"/>
      <c r="G80" s="21"/>
      <c r="H80" s="66">
        <f>SUM(F78)</f>
        <v>0</v>
      </c>
      <c r="I80" s="72"/>
      <c r="J80" s="3"/>
      <c r="K80" s="3"/>
    </row>
    <row r="81" spans="1:11" ht="15.75">
      <c r="A81" s="15"/>
      <c r="B81" s="2"/>
      <c r="C81" s="2"/>
      <c r="D81" s="2"/>
      <c r="E81" s="67" t="s">
        <v>16</v>
      </c>
      <c r="F81" s="67"/>
      <c r="G81" s="11"/>
      <c r="H81" s="66">
        <f>SUM(H78-F78)</f>
        <v>0</v>
      </c>
      <c r="I81" s="72"/>
      <c r="J81" s="3"/>
      <c r="K81" s="3"/>
    </row>
    <row r="82" spans="1:11" ht="16.5" thickBot="1">
      <c r="A82" s="38"/>
      <c r="B82" s="39"/>
      <c r="C82" s="39"/>
      <c r="D82" s="39"/>
      <c r="E82" s="68" t="s">
        <v>64</v>
      </c>
      <c r="F82" s="68"/>
      <c r="G82" s="69"/>
      <c r="H82" s="70">
        <f>SUM(H78)</f>
        <v>0</v>
      </c>
      <c r="I82" s="73"/>
      <c r="J82" s="3"/>
      <c r="K82" s="3"/>
    </row>
    <row r="83" spans="1:11" ht="15.75">
      <c r="A83" s="2"/>
      <c r="B83" s="2"/>
      <c r="C83" s="2"/>
      <c r="D83" s="2"/>
      <c r="E83" s="23"/>
      <c r="F83" s="23"/>
      <c r="G83" s="11"/>
      <c r="H83" s="71"/>
      <c r="I83" s="76"/>
      <c r="J83" s="3"/>
      <c r="K83" s="3"/>
    </row>
    <row r="84" spans="1:11" ht="15.75">
      <c r="A84" s="2"/>
      <c r="B84" s="2"/>
      <c r="C84" s="2"/>
      <c r="D84" s="2"/>
      <c r="E84" s="23"/>
      <c r="F84" s="23"/>
      <c r="G84" s="11"/>
      <c r="H84" s="71"/>
      <c r="I84" s="76"/>
      <c r="J84" s="3"/>
      <c r="K84" s="3"/>
    </row>
    <row r="85" spans="1:11" ht="15.75">
      <c r="A85" s="2"/>
      <c r="B85" s="2"/>
      <c r="C85" s="2"/>
      <c r="D85" s="2"/>
      <c r="E85" s="23"/>
      <c r="F85" s="23"/>
      <c r="G85" s="11"/>
      <c r="H85" s="71"/>
      <c r="I85" s="65"/>
      <c r="J85" s="3"/>
      <c r="K85" s="3"/>
    </row>
    <row r="86" spans="1:11" ht="13.5" thickBot="1">
      <c r="A86" s="28"/>
      <c r="B86" s="29"/>
      <c r="C86" s="29"/>
      <c r="D86" s="29"/>
      <c r="E86" s="202"/>
      <c r="F86" s="202"/>
      <c r="G86" s="3"/>
      <c r="H86" s="30"/>
      <c r="I86" s="3"/>
      <c r="J86" s="3"/>
      <c r="K86" s="3"/>
    </row>
    <row r="87" spans="1:11" ht="18" customHeight="1" thickBot="1">
      <c r="A87" s="62"/>
      <c r="B87" s="74"/>
      <c r="C87" s="74"/>
      <c r="D87" s="74"/>
      <c r="E87" s="74"/>
      <c r="F87" s="74"/>
      <c r="G87" s="186" t="s">
        <v>146</v>
      </c>
      <c r="H87" s="187"/>
      <c r="I87" s="9"/>
      <c r="J87" s="3"/>
      <c r="K87" s="3"/>
    </row>
    <row r="88" spans="1:11" ht="12.75">
      <c r="A88" s="190" t="s">
        <v>13</v>
      </c>
      <c r="B88" s="192" t="s">
        <v>2</v>
      </c>
      <c r="C88" s="194" t="s">
        <v>105</v>
      </c>
      <c r="D88" s="192" t="s">
        <v>4</v>
      </c>
      <c r="E88" s="196" t="s">
        <v>12</v>
      </c>
      <c r="F88" s="188" t="s">
        <v>0</v>
      </c>
      <c r="G88" s="192" t="s">
        <v>9</v>
      </c>
      <c r="H88" s="198" t="s">
        <v>10</v>
      </c>
      <c r="I88" s="184" t="s">
        <v>11</v>
      </c>
      <c r="J88" s="3"/>
      <c r="K88" s="3"/>
    </row>
    <row r="89" spans="1:11" ht="26.25" customHeight="1" thickBot="1">
      <c r="A89" s="191"/>
      <c r="B89" s="193"/>
      <c r="C89" s="195"/>
      <c r="D89" s="193"/>
      <c r="E89" s="197"/>
      <c r="F89" s="189"/>
      <c r="G89" s="193"/>
      <c r="H89" s="203"/>
      <c r="I89" s="185"/>
      <c r="J89" s="3"/>
      <c r="K89" s="3"/>
    </row>
    <row r="90" spans="1:11" ht="13.5" thickBot="1">
      <c r="A90" s="179" t="s">
        <v>113</v>
      </c>
      <c r="B90" s="180"/>
      <c r="C90" s="180"/>
      <c r="D90" s="180"/>
      <c r="E90" s="180"/>
      <c r="F90" s="180"/>
      <c r="G90" s="180"/>
      <c r="H90" s="180"/>
      <c r="I90" s="181"/>
      <c r="J90" s="3"/>
      <c r="K90" s="3"/>
    </row>
    <row r="91" spans="1:11" ht="21">
      <c r="A91" s="17">
        <v>64</v>
      </c>
      <c r="B91" s="150" t="s">
        <v>65</v>
      </c>
      <c r="C91" s="151" t="s">
        <v>1</v>
      </c>
      <c r="D91" s="158">
        <v>1300</v>
      </c>
      <c r="E91" s="31"/>
      <c r="F91" s="80">
        <f aca="true" t="shared" si="6" ref="F91:F101">D91*E91</f>
        <v>0</v>
      </c>
      <c r="G91" s="81">
        <v>0.25</v>
      </c>
      <c r="H91" s="61">
        <f aca="true" t="shared" si="7" ref="H91:H101">F91+(F91*G91)</f>
        <v>0</v>
      </c>
      <c r="I91" s="55">
        <f aca="true" t="shared" si="8" ref="I91:I101">SUM(E91*G91)+E91</f>
        <v>0</v>
      </c>
      <c r="J91" s="3"/>
      <c r="K91" s="3"/>
    </row>
    <row r="92" spans="1:11" ht="21">
      <c r="A92" s="36">
        <v>65</v>
      </c>
      <c r="B92" s="152" t="s">
        <v>66</v>
      </c>
      <c r="C92" s="124" t="s">
        <v>3</v>
      </c>
      <c r="D92" s="159">
        <v>100</v>
      </c>
      <c r="E92" s="32"/>
      <c r="F92" s="40">
        <f t="shared" si="6"/>
        <v>0</v>
      </c>
      <c r="G92" s="14">
        <v>0.25</v>
      </c>
      <c r="H92" s="33">
        <f t="shared" si="7"/>
        <v>0</v>
      </c>
      <c r="I92" s="25">
        <f t="shared" si="8"/>
        <v>0</v>
      </c>
      <c r="J92" s="3"/>
      <c r="K92" s="3"/>
    </row>
    <row r="93" spans="1:11" ht="12.75">
      <c r="A93" s="17">
        <v>66</v>
      </c>
      <c r="B93" s="153" t="s">
        <v>67</v>
      </c>
      <c r="C93" s="124" t="s">
        <v>3</v>
      </c>
      <c r="D93" s="140">
        <v>60</v>
      </c>
      <c r="E93" s="35"/>
      <c r="F93" s="35">
        <f t="shared" si="6"/>
        <v>0</v>
      </c>
      <c r="G93" s="14">
        <v>0.25</v>
      </c>
      <c r="H93" s="33">
        <f t="shared" si="7"/>
        <v>0</v>
      </c>
      <c r="I93" s="25">
        <f t="shared" si="8"/>
        <v>0</v>
      </c>
      <c r="J93" s="3"/>
      <c r="K93" s="3"/>
    </row>
    <row r="94" spans="1:11" ht="12.75">
      <c r="A94" s="17">
        <v>67</v>
      </c>
      <c r="B94" s="154" t="s">
        <v>68</v>
      </c>
      <c r="C94" s="124" t="s">
        <v>3</v>
      </c>
      <c r="D94" s="140">
        <v>100</v>
      </c>
      <c r="E94" s="35"/>
      <c r="F94" s="35">
        <f t="shared" si="6"/>
        <v>0</v>
      </c>
      <c r="G94" s="14">
        <v>0.25</v>
      </c>
      <c r="H94" s="33">
        <f t="shared" si="7"/>
        <v>0</v>
      </c>
      <c r="I94" s="25">
        <f t="shared" si="8"/>
        <v>0</v>
      </c>
      <c r="J94" s="3"/>
      <c r="K94" s="3"/>
    </row>
    <row r="95" spans="1:11" ht="12.75">
      <c r="A95" s="36">
        <v>68</v>
      </c>
      <c r="B95" s="154" t="s">
        <v>69</v>
      </c>
      <c r="C95" s="124" t="s">
        <v>3</v>
      </c>
      <c r="D95" s="140">
        <v>10</v>
      </c>
      <c r="E95" s="35"/>
      <c r="F95" s="35">
        <f t="shared" si="6"/>
        <v>0</v>
      </c>
      <c r="G95" s="14">
        <v>0.25</v>
      </c>
      <c r="H95" s="33">
        <f t="shared" si="7"/>
        <v>0</v>
      </c>
      <c r="I95" s="25">
        <f t="shared" si="8"/>
        <v>0</v>
      </c>
      <c r="J95" s="3"/>
      <c r="K95" s="3"/>
    </row>
    <row r="96" spans="1:11" ht="12.75">
      <c r="A96" s="17">
        <v>69</v>
      </c>
      <c r="B96" s="155" t="s">
        <v>70</v>
      </c>
      <c r="C96" s="124" t="s">
        <v>3</v>
      </c>
      <c r="D96" s="138">
        <v>1</v>
      </c>
      <c r="E96" s="32"/>
      <c r="F96" s="32">
        <f t="shared" si="6"/>
        <v>0</v>
      </c>
      <c r="G96" s="14">
        <v>0.25</v>
      </c>
      <c r="H96" s="33">
        <f t="shared" si="7"/>
        <v>0</v>
      </c>
      <c r="I96" s="25">
        <f t="shared" si="8"/>
        <v>0</v>
      </c>
      <c r="J96" s="3"/>
      <c r="K96" s="3"/>
    </row>
    <row r="97" spans="1:11" ht="12.75">
      <c r="A97" s="17">
        <v>70</v>
      </c>
      <c r="B97" s="155" t="s">
        <v>71</v>
      </c>
      <c r="C97" s="124" t="s">
        <v>3</v>
      </c>
      <c r="D97" s="140">
        <v>60</v>
      </c>
      <c r="E97" s="35"/>
      <c r="F97" s="35">
        <f t="shared" si="6"/>
        <v>0</v>
      </c>
      <c r="G97" s="14">
        <v>0.25</v>
      </c>
      <c r="H97" s="33">
        <f t="shared" si="7"/>
        <v>0</v>
      </c>
      <c r="I97" s="25">
        <f t="shared" si="8"/>
        <v>0</v>
      </c>
      <c r="J97" s="3"/>
      <c r="K97" s="3"/>
    </row>
    <row r="98" spans="1:11" ht="12.75">
      <c r="A98" s="17">
        <v>71</v>
      </c>
      <c r="B98" s="153" t="s">
        <v>72</v>
      </c>
      <c r="C98" s="124" t="s">
        <v>3</v>
      </c>
      <c r="D98" s="140">
        <v>230</v>
      </c>
      <c r="E98" s="35"/>
      <c r="F98" s="35">
        <f t="shared" si="6"/>
        <v>0</v>
      </c>
      <c r="G98" s="14">
        <v>0.25</v>
      </c>
      <c r="H98" s="33">
        <f t="shared" si="7"/>
        <v>0</v>
      </c>
      <c r="I98" s="25">
        <f t="shared" si="8"/>
        <v>0</v>
      </c>
      <c r="J98" s="3"/>
      <c r="K98" s="3"/>
    </row>
    <row r="99" spans="1:11" ht="12.75">
      <c r="A99" s="17">
        <v>72</v>
      </c>
      <c r="B99" s="153" t="s">
        <v>73</v>
      </c>
      <c r="C99" s="124" t="s">
        <v>3</v>
      </c>
      <c r="D99" s="140">
        <v>350</v>
      </c>
      <c r="E99" s="35"/>
      <c r="F99" s="35">
        <f t="shared" si="6"/>
        <v>0</v>
      </c>
      <c r="G99" s="14">
        <v>0.25</v>
      </c>
      <c r="H99" s="33">
        <f t="shared" si="7"/>
        <v>0</v>
      </c>
      <c r="I99" s="25">
        <f t="shared" si="8"/>
        <v>0</v>
      </c>
      <c r="J99" s="3"/>
      <c r="K99" s="3"/>
    </row>
    <row r="100" spans="1:11" ht="12.75">
      <c r="A100" s="52">
        <v>73</v>
      </c>
      <c r="B100" s="153" t="s">
        <v>74</v>
      </c>
      <c r="C100" s="124" t="s">
        <v>3</v>
      </c>
      <c r="D100" s="140">
        <v>80</v>
      </c>
      <c r="E100" s="35"/>
      <c r="F100" s="35">
        <f t="shared" si="6"/>
        <v>0</v>
      </c>
      <c r="G100" s="14">
        <v>0.25</v>
      </c>
      <c r="H100" s="33">
        <f t="shared" si="7"/>
        <v>0</v>
      </c>
      <c r="I100" s="25">
        <f t="shared" si="8"/>
        <v>0</v>
      </c>
      <c r="J100" s="3"/>
      <c r="K100" s="3"/>
    </row>
    <row r="101" spans="1:11" ht="13.5" thickBot="1">
      <c r="A101" s="88">
        <v>74</v>
      </c>
      <c r="B101" s="156" t="s">
        <v>75</v>
      </c>
      <c r="C101" s="157" t="s">
        <v>3</v>
      </c>
      <c r="D101" s="160">
        <v>70</v>
      </c>
      <c r="E101" s="161"/>
      <c r="F101" s="41">
        <f t="shared" si="6"/>
        <v>0</v>
      </c>
      <c r="G101" s="46">
        <v>0.25</v>
      </c>
      <c r="H101" s="47">
        <f t="shared" si="7"/>
        <v>0</v>
      </c>
      <c r="I101" s="45">
        <f t="shared" si="8"/>
        <v>0</v>
      </c>
      <c r="J101" s="3"/>
      <c r="K101" s="3"/>
    </row>
    <row r="102" spans="1:11" ht="18" customHeight="1" thickBot="1">
      <c r="A102" s="56"/>
      <c r="B102" s="48" t="s">
        <v>14</v>
      </c>
      <c r="C102" s="57"/>
      <c r="D102" s="58"/>
      <c r="E102" s="49"/>
      <c r="F102" s="49">
        <f>SUM(F91:F101)</f>
        <v>0</v>
      </c>
      <c r="G102" s="59"/>
      <c r="H102" s="50">
        <f>SUM(H91:H101)</f>
        <v>0</v>
      </c>
      <c r="I102" s="60"/>
      <c r="J102" s="3"/>
      <c r="K102" s="3"/>
    </row>
    <row r="103" spans="1:11" ht="12.75" customHeight="1">
      <c r="A103" s="77" t="s">
        <v>62</v>
      </c>
      <c r="B103" s="78"/>
      <c r="C103" s="78"/>
      <c r="D103" s="78"/>
      <c r="E103" s="78"/>
      <c r="F103" s="78"/>
      <c r="G103" s="78"/>
      <c r="H103" s="78"/>
      <c r="I103" s="7"/>
      <c r="J103" s="3"/>
      <c r="K103" s="3"/>
    </row>
    <row r="104" spans="1:11" ht="15.75">
      <c r="A104" s="64" t="s">
        <v>6</v>
      </c>
      <c r="B104" s="75" t="s">
        <v>114</v>
      </c>
      <c r="C104" s="2"/>
      <c r="D104" s="2"/>
      <c r="E104" s="21" t="s">
        <v>63</v>
      </c>
      <c r="F104" s="21"/>
      <c r="G104" s="21"/>
      <c r="H104" s="66">
        <f>SUM(F102)</f>
        <v>0</v>
      </c>
      <c r="I104" s="7"/>
      <c r="J104" s="3"/>
      <c r="K104" s="3"/>
    </row>
    <row r="105" spans="1:11" ht="15.75">
      <c r="A105" s="15"/>
      <c r="B105" s="2"/>
      <c r="C105" s="2"/>
      <c r="D105" s="2"/>
      <c r="E105" s="67" t="s">
        <v>16</v>
      </c>
      <c r="F105" s="67"/>
      <c r="G105" s="11"/>
      <c r="H105" s="66">
        <f>SUM(H104*25%)</f>
        <v>0</v>
      </c>
      <c r="I105" s="7"/>
      <c r="J105" s="3"/>
      <c r="K105" s="3"/>
    </row>
    <row r="106" spans="1:11" ht="16.5" thickBot="1">
      <c r="A106" s="38"/>
      <c r="B106" s="39"/>
      <c r="C106" s="39"/>
      <c r="D106" s="39"/>
      <c r="E106" s="68" t="s">
        <v>64</v>
      </c>
      <c r="F106" s="68"/>
      <c r="G106" s="69"/>
      <c r="H106" s="70">
        <f>SUM(H104+H105)</f>
        <v>0</v>
      </c>
      <c r="I106" s="8"/>
      <c r="J106" s="3"/>
      <c r="K106" s="3"/>
    </row>
    <row r="107" spans="1:11" ht="15.75">
      <c r="A107" s="2"/>
      <c r="B107" s="2"/>
      <c r="C107" s="2"/>
      <c r="D107" s="2"/>
      <c r="E107" s="23"/>
      <c r="F107" s="23"/>
      <c r="G107" s="11"/>
      <c r="H107" s="71"/>
      <c r="I107" s="2"/>
      <c r="J107" s="3"/>
      <c r="K107" s="3"/>
    </row>
    <row r="108" spans="1:11" ht="15.75">
      <c r="A108" s="2"/>
      <c r="B108" s="2"/>
      <c r="C108" s="2"/>
      <c r="D108" s="2"/>
      <c r="E108" s="23"/>
      <c r="F108" s="23"/>
      <c r="G108" s="11"/>
      <c r="H108" s="71"/>
      <c r="I108" s="2"/>
      <c r="J108" s="3"/>
      <c r="K108" s="3"/>
    </row>
    <row r="109" spans="1:11" ht="15.75">
      <c r="A109" s="2"/>
      <c r="B109" s="2"/>
      <c r="C109" s="2"/>
      <c r="D109" s="2"/>
      <c r="E109" s="23"/>
      <c r="F109" s="23"/>
      <c r="G109" s="11"/>
      <c r="H109" s="71"/>
      <c r="I109" s="2"/>
      <c r="J109" s="3"/>
      <c r="K109" s="3"/>
    </row>
    <row r="110" spans="1:11" ht="15.75">
      <c r="A110" s="2"/>
      <c r="B110" s="2"/>
      <c r="C110" s="2"/>
      <c r="D110" s="2"/>
      <c r="E110" s="23"/>
      <c r="F110" s="23"/>
      <c r="G110" s="11"/>
      <c r="H110" s="71"/>
      <c r="I110" s="2"/>
      <c r="J110" s="3"/>
      <c r="K110" s="3"/>
    </row>
    <row r="111" spans="1:11" ht="15.75">
      <c r="A111" s="2"/>
      <c r="B111" s="2"/>
      <c r="C111" s="2"/>
      <c r="D111" s="2"/>
      <c r="E111" s="23"/>
      <c r="F111" s="23"/>
      <c r="G111" s="11"/>
      <c r="H111" s="71"/>
      <c r="I111" s="2"/>
      <c r="J111" s="3"/>
      <c r="K111" s="3"/>
    </row>
    <row r="112" spans="1:11" ht="15.75">
      <c r="A112" s="2"/>
      <c r="B112" s="2"/>
      <c r="C112" s="2"/>
      <c r="D112" s="2"/>
      <c r="E112" s="23"/>
      <c r="F112" s="23"/>
      <c r="G112" s="11"/>
      <c r="H112" s="71"/>
      <c r="I112" s="2"/>
      <c r="J112" s="3"/>
      <c r="K112" s="3"/>
    </row>
    <row r="113" spans="1:11" ht="15.75">
      <c r="A113" s="2"/>
      <c r="B113" s="2"/>
      <c r="C113" s="2"/>
      <c r="D113" s="2"/>
      <c r="E113" s="23"/>
      <c r="F113" s="23"/>
      <c r="G113" s="11"/>
      <c r="H113" s="71"/>
      <c r="I113" s="2"/>
      <c r="J113" s="3"/>
      <c r="K113" s="3"/>
    </row>
    <row r="114" spans="1:11" ht="15.75">
      <c r="A114" s="2"/>
      <c r="B114" s="2"/>
      <c r="C114" s="2"/>
      <c r="D114" s="2"/>
      <c r="E114" s="23"/>
      <c r="F114" s="23"/>
      <c r="G114" s="11"/>
      <c r="H114" s="71"/>
      <c r="I114" s="2"/>
      <c r="J114" s="3"/>
      <c r="K114" s="3"/>
    </row>
    <row r="115" spans="1:11" ht="15.75">
      <c r="A115" s="2"/>
      <c r="B115" s="2"/>
      <c r="C115" s="2"/>
      <c r="D115" s="2"/>
      <c r="E115" s="23"/>
      <c r="F115" s="23"/>
      <c r="G115" s="11"/>
      <c r="H115" s="71"/>
      <c r="I115" s="2"/>
      <c r="J115" s="3"/>
      <c r="K115" s="3"/>
    </row>
    <row r="116" spans="1:11" ht="15.75">
      <c r="A116" s="2"/>
      <c r="B116" s="2"/>
      <c r="C116" s="2"/>
      <c r="D116" s="2"/>
      <c r="E116" s="23"/>
      <c r="F116" s="23"/>
      <c r="G116" s="11"/>
      <c r="H116" s="71"/>
      <c r="I116" s="2"/>
      <c r="J116" s="3"/>
      <c r="K116" s="3"/>
    </row>
    <row r="117" spans="1:11" ht="15.75">
      <c r="A117" s="2"/>
      <c r="B117" s="2"/>
      <c r="C117" s="2"/>
      <c r="D117" s="2"/>
      <c r="E117" s="23"/>
      <c r="F117" s="23"/>
      <c r="G117" s="11"/>
      <c r="H117" s="71"/>
      <c r="I117" s="2"/>
      <c r="J117" s="3"/>
      <c r="K117" s="3"/>
    </row>
    <row r="118" spans="1:11" ht="16.5" thickBot="1">
      <c r="A118" s="3"/>
      <c r="B118" s="2"/>
      <c r="C118" s="2"/>
      <c r="D118" s="3"/>
      <c r="E118" s="23"/>
      <c r="F118" s="23"/>
      <c r="G118" s="20"/>
      <c r="H118" s="27"/>
      <c r="I118" s="3"/>
      <c r="J118" s="3"/>
      <c r="K118" s="3"/>
    </row>
    <row r="119" spans="1:11" ht="18" customHeight="1" thickBot="1">
      <c r="A119" s="62"/>
      <c r="B119" s="74"/>
      <c r="C119" s="74"/>
      <c r="D119" s="74"/>
      <c r="E119" s="74"/>
      <c r="F119" s="74"/>
      <c r="G119" s="186" t="s">
        <v>147</v>
      </c>
      <c r="H119" s="187"/>
      <c r="I119" s="9"/>
      <c r="J119" s="3"/>
      <c r="K119" s="3"/>
    </row>
    <row r="120" spans="1:11" ht="12.75">
      <c r="A120" s="190" t="s">
        <v>13</v>
      </c>
      <c r="B120" s="192" t="s">
        <v>2</v>
      </c>
      <c r="C120" s="194" t="s">
        <v>105</v>
      </c>
      <c r="D120" s="192" t="s">
        <v>4</v>
      </c>
      <c r="E120" s="196" t="s">
        <v>12</v>
      </c>
      <c r="F120" s="188" t="s">
        <v>0</v>
      </c>
      <c r="G120" s="192" t="s">
        <v>9</v>
      </c>
      <c r="H120" s="198" t="s">
        <v>10</v>
      </c>
      <c r="I120" s="184" t="s">
        <v>11</v>
      </c>
      <c r="J120" s="3"/>
      <c r="K120" s="3"/>
    </row>
    <row r="121" spans="1:11" ht="27" customHeight="1" thickBot="1">
      <c r="A121" s="191"/>
      <c r="B121" s="193"/>
      <c r="C121" s="195"/>
      <c r="D121" s="193"/>
      <c r="E121" s="197"/>
      <c r="F121" s="189"/>
      <c r="G121" s="193"/>
      <c r="H121" s="203"/>
      <c r="I121" s="185"/>
      <c r="J121" s="3"/>
      <c r="K121" s="3"/>
    </row>
    <row r="122" spans="1:11" ht="13.5" thickBot="1">
      <c r="A122" s="179" t="s">
        <v>115</v>
      </c>
      <c r="B122" s="180"/>
      <c r="C122" s="180"/>
      <c r="D122" s="180"/>
      <c r="E122" s="180"/>
      <c r="F122" s="180"/>
      <c r="G122" s="180"/>
      <c r="H122" s="180"/>
      <c r="I122" s="181"/>
      <c r="J122" s="3"/>
      <c r="K122" s="3"/>
    </row>
    <row r="123" spans="1:11" ht="22.5">
      <c r="A123" s="17">
        <v>75</v>
      </c>
      <c r="B123" s="162" t="s">
        <v>141</v>
      </c>
      <c r="C123" s="163" t="s">
        <v>3</v>
      </c>
      <c r="D123" s="167">
        <v>320</v>
      </c>
      <c r="E123" s="83"/>
      <c r="F123" s="82">
        <f aca="true" t="shared" si="9" ref="F123:F132">D123*E123</f>
        <v>0</v>
      </c>
      <c r="G123" s="81">
        <v>0.25</v>
      </c>
      <c r="H123" s="63">
        <f aca="true" t="shared" si="10" ref="H123:H132">F123+(F123*G123)</f>
        <v>0</v>
      </c>
      <c r="I123" s="55">
        <f aca="true" t="shared" si="11" ref="I123:I132">SUM(E123*G123)+E123</f>
        <v>0</v>
      </c>
      <c r="J123" s="3"/>
      <c r="K123" s="3"/>
    </row>
    <row r="124" spans="1:11" ht="12.75">
      <c r="A124" s="17">
        <v>76</v>
      </c>
      <c r="B124" s="164" t="s">
        <v>76</v>
      </c>
      <c r="C124" s="134" t="s">
        <v>3</v>
      </c>
      <c r="D124" s="168">
        <v>100</v>
      </c>
      <c r="E124" s="84"/>
      <c r="F124" s="24">
        <f t="shared" si="9"/>
        <v>0</v>
      </c>
      <c r="G124" s="14">
        <v>0.25</v>
      </c>
      <c r="H124" s="43">
        <f t="shared" si="10"/>
        <v>0</v>
      </c>
      <c r="I124" s="25">
        <f t="shared" si="11"/>
        <v>0</v>
      </c>
      <c r="J124" s="3"/>
      <c r="K124" s="3"/>
    </row>
    <row r="125" spans="1:11" ht="12.75">
      <c r="A125" s="17">
        <v>77</v>
      </c>
      <c r="B125" s="164" t="s">
        <v>77</v>
      </c>
      <c r="C125" s="134" t="s">
        <v>3</v>
      </c>
      <c r="D125" s="168">
        <v>170</v>
      </c>
      <c r="E125" s="84"/>
      <c r="F125" s="24">
        <f t="shared" si="9"/>
        <v>0</v>
      </c>
      <c r="G125" s="14">
        <v>0.25</v>
      </c>
      <c r="H125" s="43">
        <f t="shared" si="10"/>
        <v>0</v>
      </c>
      <c r="I125" s="25">
        <f t="shared" si="11"/>
        <v>0</v>
      </c>
      <c r="J125" s="3"/>
      <c r="K125" s="3"/>
    </row>
    <row r="126" spans="1:11" ht="12.75">
      <c r="A126" s="17">
        <v>78</v>
      </c>
      <c r="B126" s="164" t="s">
        <v>78</v>
      </c>
      <c r="C126" s="134" t="s">
        <v>3</v>
      </c>
      <c r="D126" s="144">
        <v>100</v>
      </c>
      <c r="E126" s="35"/>
      <c r="F126" s="35">
        <f t="shared" si="9"/>
        <v>0</v>
      </c>
      <c r="G126" s="14">
        <v>0.25</v>
      </c>
      <c r="H126" s="43">
        <f t="shared" si="10"/>
        <v>0</v>
      </c>
      <c r="I126" s="25">
        <f t="shared" si="11"/>
        <v>0</v>
      </c>
      <c r="J126" s="3"/>
      <c r="K126" s="3"/>
    </row>
    <row r="127" spans="1:11" ht="12.75">
      <c r="A127" s="17">
        <v>79</v>
      </c>
      <c r="B127" s="164" t="s">
        <v>79</v>
      </c>
      <c r="C127" s="134" t="s">
        <v>3</v>
      </c>
      <c r="D127" s="144">
        <v>120</v>
      </c>
      <c r="E127" s="35"/>
      <c r="F127" s="35">
        <f t="shared" si="9"/>
        <v>0</v>
      </c>
      <c r="G127" s="14">
        <v>0.25</v>
      </c>
      <c r="H127" s="43">
        <f t="shared" si="10"/>
        <v>0</v>
      </c>
      <c r="I127" s="25">
        <f t="shared" si="11"/>
        <v>0</v>
      </c>
      <c r="J127" s="3"/>
      <c r="K127" s="3"/>
    </row>
    <row r="128" spans="1:11" ht="12.75">
      <c r="A128" s="17">
        <v>80</v>
      </c>
      <c r="B128" s="165" t="s">
        <v>80</v>
      </c>
      <c r="C128" s="134" t="s">
        <v>3</v>
      </c>
      <c r="D128" s="144">
        <v>50</v>
      </c>
      <c r="E128" s="35"/>
      <c r="F128" s="35">
        <f t="shared" si="9"/>
        <v>0</v>
      </c>
      <c r="G128" s="14">
        <v>0.25</v>
      </c>
      <c r="H128" s="43">
        <f t="shared" si="10"/>
        <v>0</v>
      </c>
      <c r="I128" s="25">
        <f t="shared" si="11"/>
        <v>0</v>
      </c>
      <c r="J128" s="3"/>
      <c r="K128" s="3"/>
    </row>
    <row r="129" spans="1:11" ht="12.75">
      <c r="A129" s="13">
        <v>81</v>
      </c>
      <c r="B129" s="165" t="s">
        <v>81</v>
      </c>
      <c r="C129" s="134" t="s">
        <v>3</v>
      </c>
      <c r="D129" s="144">
        <v>40</v>
      </c>
      <c r="E129" s="35"/>
      <c r="F129" s="35">
        <f t="shared" si="9"/>
        <v>0</v>
      </c>
      <c r="G129" s="14">
        <v>0.25</v>
      </c>
      <c r="H129" s="43">
        <f t="shared" si="10"/>
        <v>0</v>
      </c>
      <c r="I129" s="25">
        <f t="shared" si="11"/>
        <v>0</v>
      </c>
      <c r="J129" s="3"/>
      <c r="K129" s="3"/>
    </row>
    <row r="130" spans="1:11" ht="12.75">
      <c r="A130" s="17">
        <v>82</v>
      </c>
      <c r="B130" s="165" t="s">
        <v>82</v>
      </c>
      <c r="C130" s="134" t="s">
        <v>3</v>
      </c>
      <c r="D130" s="144">
        <v>40</v>
      </c>
      <c r="E130" s="35"/>
      <c r="F130" s="35">
        <f t="shared" si="9"/>
        <v>0</v>
      </c>
      <c r="G130" s="14">
        <v>0.25</v>
      </c>
      <c r="H130" s="43">
        <f t="shared" si="10"/>
        <v>0</v>
      </c>
      <c r="I130" s="25">
        <f t="shared" si="11"/>
        <v>0</v>
      </c>
      <c r="J130" s="3"/>
      <c r="K130" s="3"/>
    </row>
    <row r="131" spans="1:11" ht="24">
      <c r="A131" s="52">
        <v>93</v>
      </c>
      <c r="B131" s="165" t="s">
        <v>142</v>
      </c>
      <c r="C131" s="134" t="s">
        <v>3</v>
      </c>
      <c r="D131" s="144">
        <v>35</v>
      </c>
      <c r="E131" s="35"/>
      <c r="F131" s="35">
        <f t="shared" si="9"/>
        <v>0</v>
      </c>
      <c r="G131" s="14">
        <v>0.25</v>
      </c>
      <c r="H131" s="43">
        <f t="shared" si="10"/>
        <v>0</v>
      </c>
      <c r="I131" s="25">
        <f t="shared" si="11"/>
        <v>0</v>
      </c>
      <c r="J131" s="3"/>
      <c r="K131" s="3"/>
    </row>
    <row r="132" spans="1:11" ht="24.75" thickBot="1">
      <c r="A132" s="88">
        <v>94</v>
      </c>
      <c r="B132" s="166" t="s">
        <v>143</v>
      </c>
      <c r="C132" s="135" t="s">
        <v>3</v>
      </c>
      <c r="D132" s="169">
        <v>20</v>
      </c>
      <c r="E132" s="41"/>
      <c r="F132" s="41">
        <f t="shared" si="9"/>
        <v>0</v>
      </c>
      <c r="G132" s="46">
        <v>0.25</v>
      </c>
      <c r="H132" s="53">
        <f t="shared" si="10"/>
        <v>0</v>
      </c>
      <c r="I132" s="45">
        <f t="shared" si="11"/>
        <v>0</v>
      </c>
      <c r="J132" s="3"/>
      <c r="K132" s="3"/>
    </row>
    <row r="133" spans="1:11" ht="18" customHeight="1" thickBot="1">
      <c r="A133" s="56"/>
      <c r="B133" s="48" t="s">
        <v>14</v>
      </c>
      <c r="C133" s="57"/>
      <c r="D133" s="58"/>
      <c r="E133" s="49"/>
      <c r="F133" s="49">
        <f>SUM(F123:F132)</f>
        <v>0</v>
      </c>
      <c r="G133" s="59"/>
      <c r="H133" s="54">
        <f>SUM(H123:H132)</f>
        <v>0</v>
      </c>
      <c r="I133" s="51"/>
      <c r="J133" s="3"/>
      <c r="K133" s="3"/>
    </row>
    <row r="134" spans="1:11" ht="12.75" customHeight="1">
      <c r="A134" s="77" t="s">
        <v>62</v>
      </c>
      <c r="B134" s="78"/>
      <c r="C134" s="78"/>
      <c r="D134" s="78"/>
      <c r="E134" s="78"/>
      <c r="F134" s="78"/>
      <c r="G134" s="78"/>
      <c r="H134" s="78"/>
      <c r="I134" s="7"/>
      <c r="J134" s="3"/>
      <c r="K134" s="3"/>
    </row>
    <row r="135" spans="1:11" ht="15.75">
      <c r="A135" s="64" t="s">
        <v>83</v>
      </c>
      <c r="B135" s="42" t="s">
        <v>116</v>
      </c>
      <c r="C135" s="2"/>
      <c r="D135" s="2"/>
      <c r="E135" s="21" t="s">
        <v>63</v>
      </c>
      <c r="F135" s="21"/>
      <c r="G135" s="21"/>
      <c r="H135" s="66">
        <f>SUM(F133)</f>
        <v>0</v>
      </c>
      <c r="I135" s="7"/>
      <c r="J135" s="3"/>
      <c r="K135" s="3"/>
    </row>
    <row r="136" spans="1:11" ht="15.75">
      <c r="A136" s="15"/>
      <c r="B136" s="2"/>
      <c r="C136" s="2"/>
      <c r="D136" s="2"/>
      <c r="E136" s="67" t="s">
        <v>16</v>
      </c>
      <c r="F136" s="67"/>
      <c r="G136" s="11"/>
      <c r="H136" s="66">
        <f>SUM(F123:F132)*G123</f>
        <v>0</v>
      </c>
      <c r="I136" s="7"/>
      <c r="J136" s="3"/>
      <c r="K136" s="3"/>
    </row>
    <row r="137" spans="1:11" ht="16.5" thickBot="1">
      <c r="A137" s="38"/>
      <c r="B137" s="39"/>
      <c r="C137" s="39"/>
      <c r="D137" s="39"/>
      <c r="E137" s="68" t="s">
        <v>64</v>
      </c>
      <c r="F137" s="68"/>
      <c r="G137" s="69"/>
      <c r="H137" s="70">
        <f>SUM(H135+H136)</f>
        <v>0</v>
      </c>
      <c r="I137" s="8"/>
      <c r="J137" s="3"/>
      <c r="K137" s="3"/>
    </row>
    <row r="138" spans="1:11" ht="16.5" thickBot="1">
      <c r="A138" s="2"/>
      <c r="B138" s="2"/>
      <c r="C138" s="2"/>
      <c r="D138" s="2"/>
      <c r="E138" s="23"/>
      <c r="F138" s="23"/>
      <c r="G138" s="11"/>
      <c r="H138" s="71"/>
      <c r="I138" s="2"/>
      <c r="J138" s="3"/>
      <c r="K138" s="3"/>
    </row>
    <row r="139" spans="1:11" ht="18" customHeight="1" thickBot="1">
      <c r="A139" s="3"/>
      <c r="B139" s="3"/>
      <c r="C139" s="3"/>
      <c r="D139" s="3"/>
      <c r="E139" s="3"/>
      <c r="F139" s="3"/>
      <c r="G139" s="186" t="s">
        <v>144</v>
      </c>
      <c r="H139" s="187"/>
      <c r="I139" s="3"/>
      <c r="J139" s="3"/>
      <c r="K139" s="3"/>
    </row>
    <row r="140" spans="1:11" ht="12.75">
      <c r="A140" s="190" t="s">
        <v>13</v>
      </c>
      <c r="B140" s="192" t="s">
        <v>2</v>
      </c>
      <c r="C140" s="194" t="s">
        <v>105</v>
      </c>
      <c r="D140" s="192" t="s">
        <v>4</v>
      </c>
      <c r="E140" s="196" t="s">
        <v>12</v>
      </c>
      <c r="F140" s="188" t="s">
        <v>0</v>
      </c>
      <c r="G140" s="192" t="s">
        <v>9</v>
      </c>
      <c r="H140" s="198" t="s">
        <v>10</v>
      </c>
      <c r="I140" s="184" t="s">
        <v>11</v>
      </c>
      <c r="J140" s="3"/>
      <c r="K140" s="3"/>
    </row>
    <row r="141" spans="1:11" ht="27.75" customHeight="1" thickBot="1">
      <c r="A141" s="191"/>
      <c r="B141" s="193"/>
      <c r="C141" s="195"/>
      <c r="D141" s="193"/>
      <c r="E141" s="197"/>
      <c r="F141" s="189"/>
      <c r="G141" s="193"/>
      <c r="H141" s="203"/>
      <c r="I141" s="185"/>
      <c r="J141" s="3"/>
      <c r="K141" s="3"/>
    </row>
    <row r="142" spans="1:11" ht="13.5" thickBot="1">
      <c r="A142" s="179" t="s">
        <v>117</v>
      </c>
      <c r="B142" s="180"/>
      <c r="C142" s="180"/>
      <c r="D142" s="180"/>
      <c r="E142" s="180"/>
      <c r="F142" s="180"/>
      <c r="G142" s="180"/>
      <c r="H142" s="180"/>
      <c r="I142" s="181"/>
      <c r="J142" s="3"/>
      <c r="K142" s="3"/>
    </row>
    <row r="143" spans="1:11" ht="12.75">
      <c r="A143" s="17">
        <v>86</v>
      </c>
      <c r="B143" s="112" t="s">
        <v>84</v>
      </c>
      <c r="C143" s="113" t="s">
        <v>1</v>
      </c>
      <c r="D143" s="108">
        <v>3000</v>
      </c>
      <c r="E143" s="32"/>
      <c r="F143" s="32">
        <f aca="true" t="shared" si="12" ref="F143:F156">D143*E143</f>
        <v>0</v>
      </c>
      <c r="G143" s="14">
        <v>0.25</v>
      </c>
      <c r="H143" s="43">
        <f aca="true" t="shared" si="13" ref="H143:H156">F143+(F143*G143)</f>
        <v>0</v>
      </c>
      <c r="I143" s="25">
        <f aca="true" t="shared" si="14" ref="I143:I156">SUM(E143*G143)+E143</f>
        <v>0</v>
      </c>
      <c r="J143" s="3"/>
      <c r="K143" s="3"/>
    </row>
    <row r="144" spans="1:11" ht="12.75">
      <c r="A144" s="17">
        <v>87</v>
      </c>
      <c r="B144" s="114" t="s">
        <v>102</v>
      </c>
      <c r="C144" s="115" t="s">
        <v>1</v>
      </c>
      <c r="D144" s="109">
        <v>500</v>
      </c>
      <c r="E144" s="32"/>
      <c r="F144" s="32">
        <f t="shared" si="12"/>
        <v>0</v>
      </c>
      <c r="G144" s="14">
        <v>0.25</v>
      </c>
      <c r="H144" s="43">
        <f t="shared" si="13"/>
        <v>0</v>
      </c>
      <c r="I144" s="25">
        <f t="shared" si="14"/>
        <v>0</v>
      </c>
      <c r="J144" s="3"/>
      <c r="K144" s="3"/>
    </row>
    <row r="145" spans="1:11" ht="12.75">
      <c r="A145" s="17">
        <v>88</v>
      </c>
      <c r="B145" s="114" t="s">
        <v>85</v>
      </c>
      <c r="C145" s="115" t="s">
        <v>1</v>
      </c>
      <c r="D145" s="110">
        <v>300</v>
      </c>
      <c r="E145" s="32"/>
      <c r="F145" s="32">
        <f t="shared" si="12"/>
        <v>0</v>
      </c>
      <c r="G145" s="14">
        <v>0.25</v>
      </c>
      <c r="H145" s="43">
        <f t="shared" si="13"/>
        <v>0</v>
      </c>
      <c r="I145" s="25">
        <f t="shared" si="14"/>
        <v>0</v>
      </c>
      <c r="J145" s="3"/>
      <c r="K145" s="3"/>
    </row>
    <row r="146" spans="1:11" ht="12.75">
      <c r="A146" s="17">
        <v>89</v>
      </c>
      <c r="B146" s="114" t="s">
        <v>86</v>
      </c>
      <c r="C146" s="115" t="s">
        <v>1</v>
      </c>
      <c r="D146" s="110">
        <v>30</v>
      </c>
      <c r="E146" s="32"/>
      <c r="F146" s="32">
        <f t="shared" si="12"/>
        <v>0</v>
      </c>
      <c r="G146" s="14">
        <v>0.25</v>
      </c>
      <c r="H146" s="43">
        <f t="shared" si="13"/>
        <v>0</v>
      </c>
      <c r="I146" s="25">
        <f t="shared" si="14"/>
        <v>0</v>
      </c>
      <c r="J146" s="3"/>
      <c r="K146" s="3"/>
    </row>
    <row r="147" spans="1:11" ht="12.75">
      <c r="A147" s="17">
        <v>90</v>
      </c>
      <c r="B147" s="114" t="s">
        <v>87</v>
      </c>
      <c r="C147" s="115" t="s">
        <v>1</v>
      </c>
      <c r="D147" s="110">
        <v>15</v>
      </c>
      <c r="E147" s="32"/>
      <c r="F147" s="32">
        <f t="shared" si="12"/>
        <v>0</v>
      </c>
      <c r="G147" s="14">
        <v>0.25</v>
      </c>
      <c r="H147" s="43">
        <f t="shared" si="13"/>
        <v>0</v>
      </c>
      <c r="I147" s="25">
        <f t="shared" si="14"/>
        <v>0</v>
      </c>
      <c r="J147" s="3"/>
      <c r="K147" s="3"/>
    </row>
    <row r="148" spans="1:11" ht="12.75">
      <c r="A148" s="17">
        <v>91</v>
      </c>
      <c r="B148" s="114" t="s">
        <v>88</v>
      </c>
      <c r="C148" s="115" t="s">
        <v>1</v>
      </c>
      <c r="D148" s="109">
        <v>6000</v>
      </c>
      <c r="E148" s="32"/>
      <c r="F148" s="32">
        <f t="shared" si="12"/>
        <v>0</v>
      </c>
      <c r="G148" s="14">
        <v>0.25</v>
      </c>
      <c r="H148" s="43">
        <f t="shared" si="13"/>
        <v>0</v>
      </c>
      <c r="I148" s="25">
        <f t="shared" si="14"/>
        <v>0</v>
      </c>
      <c r="J148" s="3"/>
      <c r="K148" s="3"/>
    </row>
    <row r="149" spans="1:11" ht="12.75">
      <c r="A149" s="17">
        <v>92</v>
      </c>
      <c r="B149" s="114" t="s">
        <v>89</v>
      </c>
      <c r="C149" s="115" t="s">
        <v>3</v>
      </c>
      <c r="D149" s="110">
        <v>120</v>
      </c>
      <c r="E149" s="32"/>
      <c r="F149" s="32">
        <f t="shared" si="12"/>
        <v>0</v>
      </c>
      <c r="G149" s="14">
        <v>0.25</v>
      </c>
      <c r="H149" s="43">
        <f t="shared" si="13"/>
        <v>0</v>
      </c>
      <c r="I149" s="25">
        <f t="shared" si="14"/>
        <v>0</v>
      </c>
      <c r="J149" s="3"/>
      <c r="K149" s="3"/>
    </row>
    <row r="150" spans="1:11" ht="12.75">
      <c r="A150" s="17">
        <v>93</v>
      </c>
      <c r="B150" s="116" t="s">
        <v>135</v>
      </c>
      <c r="C150" s="115" t="s">
        <v>3</v>
      </c>
      <c r="D150" s="110">
        <v>100</v>
      </c>
      <c r="E150" s="32"/>
      <c r="F150" s="32">
        <f t="shared" si="12"/>
        <v>0</v>
      </c>
      <c r="G150" s="14">
        <v>0.25</v>
      </c>
      <c r="H150" s="43">
        <f t="shared" si="13"/>
        <v>0</v>
      </c>
      <c r="I150" s="25">
        <f t="shared" si="14"/>
        <v>0</v>
      </c>
      <c r="J150" s="3"/>
      <c r="K150" s="3"/>
    </row>
    <row r="151" spans="1:11" ht="12.75">
      <c r="A151" s="17">
        <v>94</v>
      </c>
      <c r="B151" s="114" t="s">
        <v>90</v>
      </c>
      <c r="C151" s="115" t="s">
        <v>1</v>
      </c>
      <c r="D151" s="110">
        <v>850</v>
      </c>
      <c r="E151" s="32"/>
      <c r="F151" s="32">
        <f t="shared" si="12"/>
        <v>0</v>
      </c>
      <c r="G151" s="14">
        <v>0.25</v>
      </c>
      <c r="H151" s="43">
        <f t="shared" si="13"/>
        <v>0</v>
      </c>
      <c r="I151" s="25">
        <f t="shared" si="14"/>
        <v>0</v>
      </c>
      <c r="J151" s="3"/>
      <c r="K151" s="3"/>
    </row>
    <row r="152" spans="1:11" ht="12.75">
      <c r="A152" s="17">
        <v>95</v>
      </c>
      <c r="B152" s="116" t="s">
        <v>103</v>
      </c>
      <c r="C152" s="115" t="s">
        <v>1</v>
      </c>
      <c r="D152" s="110">
        <v>50</v>
      </c>
      <c r="E152" s="34"/>
      <c r="F152" s="32">
        <f t="shared" si="12"/>
        <v>0</v>
      </c>
      <c r="G152" s="14">
        <v>0.25</v>
      </c>
      <c r="H152" s="43">
        <f t="shared" si="13"/>
        <v>0</v>
      </c>
      <c r="I152" s="25">
        <f t="shared" si="14"/>
        <v>0</v>
      </c>
      <c r="J152" s="3"/>
      <c r="K152" s="3"/>
    </row>
    <row r="153" spans="1:11" ht="12.75">
      <c r="A153" s="17"/>
      <c r="B153" s="114" t="s">
        <v>136</v>
      </c>
      <c r="C153" s="86" t="s">
        <v>3</v>
      </c>
      <c r="D153" s="110">
        <v>360</v>
      </c>
      <c r="E153" s="85"/>
      <c r="F153" s="32">
        <f>D153*E153</f>
        <v>0</v>
      </c>
      <c r="G153" s="14">
        <v>0.25</v>
      </c>
      <c r="H153" s="43">
        <f>F153+(F153*G153)</f>
        <v>0</v>
      </c>
      <c r="I153" s="25">
        <f>SUM(E153*G153)+E153</f>
        <v>0</v>
      </c>
      <c r="J153" s="3"/>
      <c r="K153" s="3"/>
    </row>
    <row r="154" spans="1:11" ht="12.75">
      <c r="A154" s="17">
        <v>96</v>
      </c>
      <c r="B154" s="117" t="s">
        <v>137</v>
      </c>
      <c r="C154" s="118" t="s">
        <v>20</v>
      </c>
      <c r="D154" s="110">
        <v>50</v>
      </c>
      <c r="E154" s="85"/>
      <c r="F154" s="32">
        <f t="shared" si="12"/>
        <v>0</v>
      </c>
      <c r="G154" s="14">
        <v>0.05</v>
      </c>
      <c r="H154" s="43">
        <f t="shared" si="13"/>
        <v>0</v>
      </c>
      <c r="I154" s="25">
        <f t="shared" si="14"/>
        <v>0</v>
      </c>
      <c r="J154" s="3"/>
      <c r="K154" s="3"/>
    </row>
    <row r="155" spans="1:11" ht="12.75">
      <c r="A155" s="17">
        <v>97</v>
      </c>
      <c r="B155" s="114" t="s">
        <v>104</v>
      </c>
      <c r="C155" s="115" t="s">
        <v>1</v>
      </c>
      <c r="D155" s="110">
        <v>50</v>
      </c>
      <c r="E155" s="32"/>
      <c r="F155" s="32">
        <f t="shared" si="12"/>
        <v>0</v>
      </c>
      <c r="G155" s="14">
        <v>0.25</v>
      </c>
      <c r="H155" s="43">
        <f t="shared" si="13"/>
        <v>0</v>
      </c>
      <c r="I155" s="25">
        <f t="shared" si="14"/>
        <v>0</v>
      </c>
      <c r="J155" s="3"/>
      <c r="K155" s="3"/>
    </row>
    <row r="156" spans="1:11" ht="13.5" thickBot="1">
      <c r="A156" s="19">
        <v>98</v>
      </c>
      <c r="B156" s="119" t="s">
        <v>91</v>
      </c>
      <c r="C156" s="120" t="s">
        <v>1</v>
      </c>
      <c r="D156" s="111">
        <v>3500</v>
      </c>
      <c r="E156" s="37"/>
      <c r="F156" s="32">
        <f t="shared" si="12"/>
        <v>0</v>
      </c>
      <c r="G156" s="14">
        <v>0.25</v>
      </c>
      <c r="H156" s="43">
        <f t="shared" si="13"/>
        <v>0</v>
      </c>
      <c r="I156" s="45">
        <f t="shared" si="14"/>
        <v>0</v>
      </c>
      <c r="J156" s="3"/>
      <c r="K156" s="3"/>
    </row>
    <row r="157" spans="1:11" ht="18" customHeight="1" thickBot="1">
      <c r="A157" s="56"/>
      <c r="B157" s="48" t="s">
        <v>14</v>
      </c>
      <c r="C157" s="57"/>
      <c r="D157" s="58"/>
      <c r="E157" s="49"/>
      <c r="F157" s="49">
        <f>SUM(F143:F156)</f>
        <v>0</v>
      </c>
      <c r="G157" s="59"/>
      <c r="H157" s="54">
        <f>SUM(H143:H156)</f>
        <v>0</v>
      </c>
      <c r="I157" s="51"/>
      <c r="J157" s="3"/>
      <c r="K157" s="3"/>
    </row>
    <row r="158" spans="1:11" ht="15.75">
      <c r="A158" s="64" t="s">
        <v>92</v>
      </c>
      <c r="B158" s="42" t="s">
        <v>118</v>
      </c>
      <c r="C158" s="3"/>
      <c r="D158" s="3"/>
      <c r="E158" s="21" t="s">
        <v>63</v>
      </c>
      <c r="F158" s="21"/>
      <c r="G158" s="21"/>
      <c r="H158" s="26">
        <f>SUM(F157)</f>
        <v>0</v>
      </c>
      <c r="I158" s="3"/>
      <c r="J158" s="3"/>
      <c r="K158" s="3"/>
    </row>
    <row r="159" spans="1:11" ht="15.75">
      <c r="A159" s="3"/>
      <c r="B159" s="3"/>
      <c r="C159" s="3"/>
      <c r="D159" s="3"/>
      <c r="E159" s="22" t="s">
        <v>16</v>
      </c>
      <c r="F159" s="22"/>
      <c r="G159" s="20"/>
      <c r="H159" s="26">
        <f>SUM(H157-F157)</f>
        <v>0</v>
      </c>
      <c r="I159" s="3"/>
      <c r="J159" s="3"/>
      <c r="K159" s="3"/>
    </row>
    <row r="160" spans="1:11" ht="15.75">
      <c r="A160" s="3"/>
      <c r="B160" s="2"/>
      <c r="C160" s="2"/>
      <c r="D160" s="3"/>
      <c r="E160" s="23" t="s">
        <v>64</v>
      </c>
      <c r="F160" s="23"/>
      <c r="G160" s="20"/>
      <c r="H160" s="27">
        <f>SUM(H157)</f>
        <v>0</v>
      </c>
      <c r="I160" s="3"/>
      <c r="J160" s="3"/>
      <c r="K160" s="3"/>
    </row>
    <row r="161" spans="1:1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5.75">
      <c r="A162" s="30"/>
      <c r="B162" s="30" t="s">
        <v>119</v>
      </c>
      <c r="C162" s="3"/>
      <c r="D162" s="21" t="s">
        <v>15</v>
      </c>
      <c r="E162" s="3"/>
      <c r="F162" s="3"/>
      <c r="G162" s="204">
        <f>SUM(F78+F102+F133+F157)</f>
        <v>0</v>
      </c>
      <c r="H162" s="204"/>
      <c r="I162" s="3"/>
      <c r="J162" s="3"/>
      <c r="K162" s="3"/>
    </row>
    <row r="163" spans="1:11" ht="15.75">
      <c r="A163" s="3"/>
      <c r="B163" s="10"/>
      <c r="C163" s="3"/>
      <c r="D163" s="22" t="s">
        <v>16</v>
      </c>
      <c r="E163" s="3"/>
      <c r="F163" s="3"/>
      <c r="G163" s="204">
        <f>SUM(G164-G162)</f>
        <v>0</v>
      </c>
      <c r="H163" s="204"/>
      <c r="I163" s="3"/>
      <c r="J163" s="3"/>
      <c r="K163" s="3"/>
    </row>
    <row r="164" spans="1:11" ht="15.75">
      <c r="A164" s="3"/>
      <c r="B164" s="3"/>
      <c r="C164" s="3"/>
      <c r="D164" s="23" t="s">
        <v>17</v>
      </c>
      <c r="E164" s="3"/>
      <c r="F164" s="3"/>
      <c r="G164" s="204">
        <f>SUM(H78+H106+H133+H157)</f>
        <v>0</v>
      </c>
      <c r="H164" s="204"/>
      <c r="I164" s="3"/>
      <c r="J164" s="3"/>
      <c r="K164" s="3"/>
    </row>
    <row r="165" spans="1:11" ht="36.75" customHeight="1" thickBot="1">
      <c r="A165" s="3"/>
      <c r="B165" s="2" t="s">
        <v>108</v>
      </c>
      <c r="C165" s="3"/>
      <c r="D165" s="3"/>
      <c r="E165" s="3"/>
      <c r="F165" s="217"/>
      <c r="G165" s="217"/>
      <c r="H165" s="217"/>
      <c r="I165" s="3"/>
      <c r="J165" s="3"/>
      <c r="K165" s="3"/>
    </row>
    <row r="166" spans="1:11" ht="12.75">
      <c r="A166" s="3"/>
      <c r="B166" s="2" t="s">
        <v>107</v>
      </c>
      <c r="C166" s="3"/>
      <c r="D166" s="3"/>
      <c r="E166" s="3"/>
      <c r="F166" s="201" t="s">
        <v>18</v>
      </c>
      <c r="G166" s="201"/>
      <c r="H166" s="201"/>
      <c r="I166" s="3"/>
      <c r="J166" s="3"/>
      <c r="K166" s="3"/>
    </row>
    <row r="167" spans="1:1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</sheetData>
  <sheetProtection/>
  <mergeCells count="57">
    <mergeCell ref="A1:F1"/>
    <mergeCell ref="A7:F7"/>
    <mergeCell ref="A5:H5"/>
    <mergeCell ref="G7:H7"/>
    <mergeCell ref="A6:H6"/>
    <mergeCell ref="F165:H165"/>
    <mergeCell ref="A12:A13"/>
    <mergeCell ref="B12:B13"/>
    <mergeCell ref="C12:C13"/>
    <mergeCell ref="D12:D13"/>
    <mergeCell ref="F166:H166"/>
    <mergeCell ref="E86:F86"/>
    <mergeCell ref="H140:H141"/>
    <mergeCell ref="G162:H162"/>
    <mergeCell ref="G163:H163"/>
    <mergeCell ref="G164:H164"/>
    <mergeCell ref="H88:H89"/>
    <mergeCell ref="H120:H121"/>
    <mergeCell ref="G140:G141"/>
    <mergeCell ref="G87:H87"/>
    <mergeCell ref="E12:E13"/>
    <mergeCell ref="F12:F13"/>
    <mergeCell ref="G12:G13"/>
    <mergeCell ref="H12:H13"/>
    <mergeCell ref="I12:I13"/>
    <mergeCell ref="A88:A89"/>
    <mergeCell ref="B88:B89"/>
    <mergeCell ref="C88:C89"/>
    <mergeCell ref="D88:D89"/>
    <mergeCell ref="E88:E89"/>
    <mergeCell ref="F88:F89"/>
    <mergeCell ref="G88:G89"/>
    <mergeCell ref="I88:I89"/>
    <mergeCell ref="G119:H119"/>
    <mergeCell ref="G120:G121"/>
    <mergeCell ref="A120:A121"/>
    <mergeCell ref="B120:B121"/>
    <mergeCell ref="C120:C121"/>
    <mergeCell ref="D120:D121"/>
    <mergeCell ref="E120:E121"/>
    <mergeCell ref="F120:F121"/>
    <mergeCell ref="A140:A141"/>
    <mergeCell ref="B140:B141"/>
    <mergeCell ref="C140:C141"/>
    <mergeCell ref="D140:D141"/>
    <mergeCell ref="E140:E141"/>
    <mergeCell ref="F140:F141"/>
    <mergeCell ref="A9:H9"/>
    <mergeCell ref="G11:I11"/>
    <mergeCell ref="A14:I14"/>
    <mergeCell ref="A90:I90"/>
    <mergeCell ref="A122:I122"/>
    <mergeCell ref="A142:I142"/>
    <mergeCell ref="A79:H79"/>
    <mergeCell ref="I140:I141"/>
    <mergeCell ref="I120:I121"/>
    <mergeCell ref="G139:H139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mstajminger</dc:creator>
  <cp:keywords/>
  <dc:description/>
  <cp:lastModifiedBy>Vesna Mataković</cp:lastModifiedBy>
  <cp:lastPrinted>2018-12-12T11:56:00Z</cp:lastPrinted>
  <dcterms:created xsi:type="dcterms:W3CDTF">2011-10-28T08:15:30Z</dcterms:created>
  <dcterms:modified xsi:type="dcterms:W3CDTF">2018-12-12T12:38:52Z</dcterms:modified>
  <cp:category/>
  <cp:version/>
  <cp:contentType/>
  <cp:contentStatus/>
</cp:coreProperties>
</file>